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filterPrivacy="1" codeName="ThisWorkbook" autoCompressPictures="0"/>
  <xr:revisionPtr revIDLastSave="0" documentId="13_ncr:1_{D195BDA7-A327-491C-A49A-E46E602D2B3F}" xr6:coauthVersionLast="45" xr6:coauthVersionMax="45" xr10:uidLastSave="{00000000-0000-0000-0000-000000000000}"/>
  <bookViews>
    <workbookView xWindow="1464" yWindow="1464" windowWidth="20520" windowHeight="10836" tabRatio="788" firstSheet="6" activeTab="6" xr2:uid="{00000000-000D-0000-FFFF-FFFF00000000}"/>
  </bookViews>
  <sheets>
    <sheet name="January" sheetId="14" state="hidden" r:id="rId1"/>
    <sheet name="February" sheetId="15" state="hidden" r:id="rId2"/>
    <sheet name="March" sheetId="16" state="hidden" r:id="rId3"/>
    <sheet name="April" sheetId="17" state="hidden" r:id="rId4"/>
    <sheet name="May" sheetId="18" state="hidden" r:id="rId5"/>
    <sheet name="June" sheetId="19" state="hidden" r:id="rId6"/>
    <sheet name="July" sheetId="20" r:id="rId7"/>
    <sheet name="August" sheetId="21" r:id="rId8"/>
    <sheet name="September" sheetId="22" r:id="rId9"/>
    <sheet name="October" sheetId="23" r:id="rId10"/>
    <sheet name="November" sheetId="24" r:id="rId11"/>
    <sheet name="December" sheetId="25" r:id="rId12"/>
  </sheets>
  <definedNames>
    <definedName name="CalendarYear">January!$K$3</definedName>
    <definedName name="ColumnTitleRegion1..H12.1">January!$B$2</definedName>
    <definedName name="ColumnTitleRegion1..H12.10">October!$B$2</definedName>
    <definedName name="ColumnTitleRegion1..H12.11">November!$B$2</definedName>
    <definedName name="ColumnTitleRegion1..H12.12">December!$B$2</definedName>
    <definedName name="ColumnTitleRegion1..H12.2">February!$B$2</definedName>
    <definedName name="ColumnTitleRegion1..H12.3">March!$B$2</definedName>
    <definedName name="ColumnTitleRegion1..H12.4">April!$B$2</definedName>
    <definedName name="ColumnTitleRegion1..H12.5">May!$B$2</definedName>
    <definedName name="ColumnTitleRegion1..H12.6">June!$B$2</definedName>
    <definedName name="ColumnTitleRegion1..H12.7">July!$B$2</definedName>
    <definedName name="ColumnTitleRegion1..H12.8">August!$B$2</definedName>
    <definedName name="ColumnTitleRegion1..H12.9">September!$B$2</definedName>
    <definedName name="ColumnTitleRegion2..C14.1">January!$B$2</definedName>
    <definedName name="ColumnTitleRegion2..C14.10">October!$B$2</definedName>
    <definedName name="ColumnTitleRegion2..C14.11">November!$B$2</definedName>
    <definedName name="ColumnTitleRegion2..C14.12">December!$B$2</definedName>
    <definedName name="ColumnTitleRegion2..C14.2">February!$B$2</definedName>
    <definedName name="ColumnTitleRegion2..C14.3">March!$B$2</definedName>
    <definedName name="ColumnTitleRegion2..C14.4">April!$B$2</definedName>
    <definedName name="ColumnTitleRegion2..C14.5">May!$B$2</definedName>
    <definedName name="ColumnTitleRegion2..C14.6">June!$B$2</definedName>
    <definedName name="ColumnTitleRegion2..C14.7">July!$B$2</definedName>
    <definedName name="ColumnTitleRegion2..C14.8">August!$B$2</definedName>
    <definedName name="ColumnTitleRegion2..C14.9">September!$B$2</definedName>
    <definedName name="DaysAndWeeks">{0,1,2,3,4,5,6} + {0;1;2;3;4;5}*7</definedName>
    <definedName name="_xlnm.Print_Area" localSheetId="0">January!$A$1:$H$14</definedName>
    <definedName name="WeekStart">January!$K$4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 i="14" l="1"/>
  <c r="B2" i="25" l="1"/>
  <c r="B2" i="24"/>
  <c r="B2" i="23"/>
  <c r="B2" i="22"/>
  <c r="B2" i="21"/>
  <c r="B2" i="20"/>
  <c r="B2" i="19"/>
  <c r="B2" i="18"/>
  <c r="B2" i="17"/>
  <c r="B2" i="16"/>
  <c r="B2" i="15" l="1"/>
  <c r="B1" i="17" l="1"/>
  <c r="B1" i="19" l="1"/>
  <c r="B1" i="18"/>
  <c r="B1" i="21"/>
  <c r="B1" i="20"/>
  <c r="B1" i="23"/>
  <c r="B1" i="22"/>
  <c r="B1" i="25"/>
  <c r="B1" i="24"/>
  <c r="B1" i="16"/>
  <c r="B1" i="15"/>
  <c r="B13" i="25" a="1"/>
  <c r="C13" i="25" s="1"/>
  <c r="B11" i="25" a="1"/>
  <c r="H11" i="25" s="1"/>
  <c r="B9" i="25" a="1"/>
  <c r="G9" i="25" s="1"/>
  <c r="B7" i="25" a="1"/>
  <c r="G7" i="25" s="1"/>
  <c r="B5" i="25" a="1"/>
  <c r="H5" i="25" s="1"/>
  <c r="B3" i="25" a="1"/>
  <c r="G3" i="25" s="1"/>
  <c r="G2" i="25" s="1"/>
  <c r="B13" i="24" a="1"/>
  <c r="C13" i="24" s="1"/>
  <c r="B11" i="24" a="1"/>
  <c r="H11" i="24" s="1"/>
  <c r="B9" i="24" a="1"/>
  <c r="G9" i="24" s="1"/>
  <c r="B7" i="24" a="1"/>
  <c r="G7" i="24" s="1"/>
  <c r="B5" i="24" a="1"/>
  <c r="H5" i="24" s="1"/>
  <c r="B3" i="24" a="1"/>
  <c r="G3" i="24" s="1"/>
  <c r="G2" i="24" s="1"/>
  <c r="B13" i="23" a="1"/>
  <c r="C13" i="23" s="1"/>
  <c r="B11" i="23" a="1"/>
  <c r="H11" i="23" s="1"/>
  <c r="B9" i="23" a="1"/>
  <c r="G9" i="23" s="1"/>
  <c r="B7" i="23" a="1"/>
  <c r="G7" i="23" s="1"/>
  <c r="B5" i="23" a="1"/>
  <c r="H5" i="23" s="1"/>
  <c r="B3" i="23" a="1"/>
  <c r="G3" i="23" s="1"/>
  <c r="G2" i="23" s="1"/>
  <c r="B13" i="22" a="1"/>
  <c r="C13" i="22" s="1"/>
  <c r="B11" i="22" a="1"/>
  <c r="H11" i="22" s="1"/>
  <c r="B9" i="22" a="1"/>
  <c r="G9" i="22" s="1"/>
  <c r="B7" i="22" a="1"/>
  <c r="H7" i="22" s="1"/>
  <c r="B5" i="22" a="1"/>
  <c r="G5" i="22" s="1"/>
  <c r="B3" i="22" a="1"/>
  <c r="H3" i="22" s="1"/>
  <c r="H2" i="22" s="1"/>
  <c r="B13" i="21" a="1"/>
  <c r="C13" i="21" s="1"/>
  <c r="B11" i="21" a="1"/>
  <c r="H11" i="21" s="1"/>
  <c r="B9" i="21" a="1"/>
  <c r="G9" i="21" s="1"/>
  <c r="B7" i="21" a="1"/>
  <c r="G7" i="21" s="1"/>
  <c r="B5" i="21" a="1"/>
  <c r="H5" i="21" s="1"/>
  <c r="B3" i="21" a="1"/>
  <c r="G3" i="21" s="1"/>
  <c r="G2" i="21" s="1"/>
  <c r="B13" i="20" a="1"/>
  <c r="C13" i="20" s="1"/>
  <c r="B11" i="20" a="1"/>
  <c r="H11" i="20" s="1"/>
  <c r="B9" i="20" a="1"/>
  <c r="G9" i="20" s="1"/>
  <c r="B7" i="20" a="1"/>
  <c r="H7" i="20" s="1"/>
  <c r="B5" i="20" a="1"/>
  <c r="G5" i="20" s="1"/>
  <c r="B3" i="20" a="1"/>
  <c r="E3" i="20" s="1"/>
  <c r="E2" i="20" s="1"/>
  <c r="B13" i="19" a="1"/>
  <c r="C13" i="19" s="1"/>
  <c r="B11" i="19" a="1"/>
  <c r="H11" i="19" s="1"/>
  <c r="B9" i="19" a="1"/>
  <c r="G9" i="19" s="1"/>
  <c r="B7" i="19" a="1"/>
  <c r="H7" i="19" s="1"/>
  <c r="B5" i="19" a="1"/>
  <c r="G5" i="19" s="1"/>
  <c r="B3" i="19" a="1"/>
  <c r="H3" i="19" s="1"/>
  <c r="H2" i="19" s="1"/>
  <c r="B13" i="18" a="1"/>
  <c r="C13" i="18" s="1"/>
  <c r="B11" i="18" a="1"/>
  <c r="G11" i="18" s="1"/>
  <c r="B9" i="18" a="1"/>
  <c r="G9" i="18" s="1"/>
  <c r="B7" i="18" a="1"/>
  <c r="G7" i="18" s="1"/>
  <c r="B5" i="18" a="1"/>
  <c r="G5" i="18" s="1"/>
  <c r="B3" i="18" a="1"/>
  <c r="G3" i="18" s="1"/>
  <c r="G2" i="18" s="1"/>
  <c r="B13" i="17" a="1"/>
  <c r="B13" i="17" s="1"/>
  <c r="B11" i="17" a="1"/>
  <c r="G11" i="17" s="1"/>
  <c r="B9" i="17" a="1"/>
  <c r="H9" i="17" s="1"/>
  <c r="B7" i="17" a="1"/>
  <c r="H7" i="17" s="1"/>
  <c r="B5" i="17" a="1"/>
  <c r="G5" i="17" s="1"/>
  <c r="B3" i="17" a="1"/>
  <c r="H3" i="17" s="1"/>
  <c r="H2" i="17" s="1"/>
  <c r="B13" i="16" a="1"/>
  <c r="C13" i="16" s="1"/>
  <c r="B11" i="16" a="1"/>
  <c r="H11" i="16" s="1"/>
  <c r="B9" i="16" a="1"/>
  <c r="G9" i="16" s="1"/>
  <c r="B7" i="16" a="1"/>
  <c r="H7" i="16" s="1"/>
  <c r="B5" i="16" a="1"/>
  <c r="G5" i="16" s="1"/>
  <c r="B3" i="16" a="1"/>
  <c r="H3" i="16" s="1"/>
  <c r="H2" i="16" s="1"/>
  <c r="B13" i="15" a="1"/>
  <c r="C13" i="15" s="1"/>
  <c r="B11" i="15" a="1"/>
  <c r="H11" i="15" s="1"/>
  <c r="B9" i="15" a="1"/>
  <c r="G9" i="15" s="1"/>
  <c r="B7" i="15" a="1"/>
  <c r="H7" i="15" s="1"/>
  <c r="B5" i="15" a="1"/>
  <c r="G5" i="15" s="1"/>
  <c r="B3" i="15" a="1"/>
  <c r="H3" i="15" s="1"/>
  <c r="H2" i="15" s="1"/>
  <c r="B7" i="18" l="1"/>
  <c r="B3" i="18"/>
  <c r="B11" i="18"/>
  <c r="F3" i="18"/>
  <c r="F2" i="18" s="1"/>
  <c r="F7" i="18"/>
  <c r="F11" i="18"/>
  <c r="D5" i="18"/>
  <c r="H5" i="18"/>
  <c r="D9" i="18"/>
  <c r="H9" i="18"/>
  <c r="D3" i="18"/>
  <c r="D2" i="18" s="1"/>
  <c r="H3" i="18"/>
  <c r="H2" i="18" s="1"/>
  <c r="B5" i="18"/>
  <c r="F5" i="18"/>
  <c r="D7" i="18"/>
  <c r="H7" i="18"/>
  <c r="B9" i="18"/>
  <c r="F9" i="18"/>
  <c r="D11" i="18"/>
  <c r="H11" i="18"/>
  <c r="B13" i="18"/>
  <c r="C5" i="25"/>
  <c r="E5" i="25"/>
  <c r="G5" i="25"/>
  <c r="C11" i="25"/>
  <c r="E11" i="25"/>
  <c r="G11" i="25"/>
  <c r="B3" i="25"/>
  <c r="D3" i="25"/>
  <c r="D2" i="25" s="1"/>
  <c r="F3" i="25"/>
  <c r="F2" i="25" s="1"/>
  <c r="H3" i="25"/>
  <c r="H2" i="25" s="1"/>
  <c r="B5" i="25"/>
  <c r="D5" i="25"/>
  <c r="F5" i="25"/>
  <c r="B7" i="25"/>
  <c r="D7" i="25"/>
  <c r="F7" i="25"/>
  <c r="H7" i="25"/>
  <c r="B9" i="25"/>
  <c r="D9" i="25"/>
  <c r="F9" i="25"/>
  <c r="H9" i="25"/>
  <c r="B11" i="25"/>
  <c r="D11" i="25"/>
  <c r="F11" i="25"/>
  <c r="B13" i="25"/>
  <c r="C3" i="25"/>
  <c r="C2" i="25" s="1"/>
  <c r="E3" i="25"/>
  <c r="E2" i="25" s="1"/>
  <c r="C7" i="25"/>
  <c r="E7" i="25"/>
  <c r="C9" i="25"/>
  <c r="E9" i="25"/>
  <c r="C5" i="24"/>
  <c r="E5" i="24"/>
  <c r="G5" i="24"/>
  <c r="C11" i="24"/>
  <c r="E11" i="24"/>
  <c r="G11" i="24"/>
  <c r="B3" i="24"/>
  <c r="D3" i="24"/>
  <c r="D2" i="24" s="1"/>
  <c r="F3" i="24"/>
  <c r="F2" i="24" s="1"/>
  <c r="H3" i="24"/>
  <c r="H2" i="24" s="1"/>
  <c r="B5" i="24"/>
  <c r="D5" i="24"/>
  <c r="F5" i="24"/>
  <c r="B7" i="24"/>
  <c r="D7" i="24"/>
  <c r="F7" i="24"/>
  <c r="H7" i="24"/>
  <c r="B9" i="24"/>
  <c r="D9" i="24"/>
  <c r="F9" i="24"/>
  <c r="H9" i="24"/>
  <c r="B11" i="24"/>
  <c r="D11" i="24"/>
  <c r="F11" i="24"/>
  <c r="B13" i="24"/>
  <c r="C3" i="24"/>
  <c r="C2" i="24" s="1"/>
  <c r="E3" i="24"/>
  <c r="E2" i="24" s="1"/>
  <c r="C7" i="24"/>
  <c r="E7" i="24"/>
  <c r="C9" i="24"/>
  <c r="E9" i="24"/>
  <c r="C5" i="23"/>
  <c r="E5" i="23"/>
  <c r="G5" i="23"/>
  <c r="C11" i="23"/>
  <c r="E11" i="23"/>
  <c r="G11" i="23"/>
  <c r="B3" i="23"/>
  <c r="D3" i="23"/>
  <c r="D2" i="23" s="1"/>
  <c r="F3" i="23"/>
  <c r="F2" i="23" s="1"/>
  <c r="H3" i="23"/>
  <c r="H2" i="23" s="1"/>
  <c r="B5" i="23"/>
  <c r="D5" i="23"/>
  <c r="F5" i="23"/>
  <c r="B7" i="23"/>
  <c r="D7" i="23"/>
  <c r="F7" i="23"/>
  <c r="H7" i="23"/>
  <c r="B9" i="23"/>
  <c r="D9" i="23"/>
  <c r="F9" i="23"/>
  <c r="H9" i="23"/>
  <c r="B11" i="23"/>
  <c r="D11" i="23"/>
  <c r="F11" i="23"/>
  <c r="B13" i="23"/>
  <c r="C3" i="23"/>
  <c r="C2" i="23" s="1"/>
  <c r="E3" i="23"/>
  <c r="E2" i="23" s="1"/>
  <c r="C7" i="23"/>
  <c r="E7" i="23"/>
  <c r="C9" i="23"/>
  <c r="E9" i="23"/>
  <c r="C3" i="22"/>
  <c r="C2" i="22" s="1"/>
  <c r="E3" i="22"/>
  <c r="E2" i="22" s="1"/>
  <c r="G3" i="22"/>
  <c r="G2" i="22" s="1"/>
  <c r="C7" i="22"/>
  <c r="E7" i="22"/>
  <c r="G7" i="22"/>
  <c r="C11" i="22"/>
  <c r="E11" i="22"/>
  <c r="G11" i="22"/>
  <c r="B3" i="22"/>
  <c r="D3" i="22"/>
  <c r="D2" i="22" s="1"/>
  <c r="F3" i="22"/>
  <c r="F2" i="22" s="1"/>
  <c r="B5" i="22"/>
  <c r="D5" i="22"/>
  <c r="F5" i="22"/>
  <c r="H5" i="22"/>
  <c r="B7" i="22"/>
  <c r="D7" i="22"/>
  <c r="F7" i="22"/>
  <c r="B9" i="22"/>
  <c r="D9" i="22"/>
  <c r="F9" i="22"/>
  <c r="H9" i="22"/>
  <c r="B11" i="22"/>
  <c r="D11" i="22"/>
  <c r="F11" i="22"/>
  <c r="B13" i="22"/>
  <c r="C5" i="22"/>
  <c r="E5" i="22"/>
  <c r="C9" i="22"/>
  <c r="E9" i="22"/>
  <c r="C5" i="21"/>
  <c r="E5" i="21"/>
  <c r="G5" i="21"/>
  <c r="C11" i="21"/>
  <c r="E11" i="21"/>
  <c r="G11" i="21"/>
  <c r="B3" i="21"/>
  <c r="D3" i="21"/>
  <c r="D2" i="21" s="1"/>
  <c r="F3" i="21"/>
  <c r="F2" i="21" s="1"/>
  <c r="H3" i="21"/>
  <c r="H2" i="21" s="1"/>
  <c r="B5" i="21"/>
  <c r="D5" i="21"/>
  <c r="F5" i="21"/>
  <c r="B7" i="21"/>
  <c r="D7" i="21"/>
  <c r="F7" i="21"/>
  <c r="H7" i="21"/>
  <c r="B9" i="21"/>
  <c r="D9" i="21"/>
  <c r="F9" i="21"/>
  <c r="H9" i="21"/>
  <c r="B11" i="21"/>
  <c r="D11" i="21"/>
  <c r="F11" i="21"/>
  <c r="B13" i="21"/>
  <c r="C3" i="21"/>
  <c r="C2" i="21" s="1"/>
  <c r="E3" i="21"/>
  <c r="E2" i="21" s="1"/>
  <c r="C7" i="21"/>
  <c r="E7" i="21"/>
  <c r="C9" i="21"/>
  <c r="E9" i="21"/>
  <c r="C3" i="20"/>
  <c r="C2" i="20" s="1"/>
  <c r="G3" i="20"/>
  <c r="G2" i="20" s="1"/>
  <c r="C7" i="20"/>
  <c r="E7" i="20"/>
  <c r="G7" i="20"/>
  <c r="C11" i="20"/>
  <c r="E11" i="20"/>
  <c r="G11" i="20"/>
  <c r="B3" i="20"/>
  <c r="D3" i="20"/>
  <c r="D2" i="20" s="1"/>
  <c r="F3" i="20"/>
  <c r="F2" i="20" s="1"/>
  <c r="H3" i="20"/>
  <c r="H2" i="20" s="1"/>
  <c r="B5" i="20"/>
  <c r="D5" i="20"/>
  <c r="F5" i="20"/>
  <c r="H5" i="20"/>
  <c r="B7" i="20"/>
  <c r="D7" i="20"/>
  <c r="F7" i="20"/>
  <c r="B9" i="20"/>
  <c r="D9" i="20"/>
  <c r="F9" i="20"/>
  <c r="H9" i="20"/>
  <c r="B11" i="20"/>
  <c r="D11" i="20"/>
  <c r="F11" i="20"/>
  <c r="B13" i="20"/>
  <c r="C5" i="20"/>
  <c r="E5" i="20"/>
  <c r="C9" i="20"/>
  <c r="E9" i="20"/>
  <c r="C3" i="19"/>
  <c r="C2" i="19" s="1"/>
  <c r="E3" i="19"/>
  <c r="E2" i="19" s="1"/>
  <c r="G3" i="19"/>
  <c r="G2" i="19" s="1"/>
  <c r="C7" i="19"/>
  <c r="E7" i="19"/>
  <c r="G7" i="19"/>
  <c r="C11" i="19"/>
  <c r="E11" i="19"/>
  <c r="G11" i="19"/>
  <c r="B3" i="19"/>
  <c r="D3" i="19"/>
  <c r="D2" i="19" s="1"/>
  <c r="F3" i="19"/>
  <c r="F2" i="19" s="1"/>
  <c r="B5" i="19"/>
  <c r="D5" i="19"/>
  <c r="F5" i="19"/>
  <c r="H5" i="19"/>
  <c r="B7" i="19"/>
  <c r="D7" i="19"/>
  <c r="F7" i="19"/>
  <c r="B9" i="19"/>
  <c r="D9" i="19"/>
  <c r="F9" i="19"/>
  <c r="H9" i="19"/>
  <c r="B11" i="19"/>
  <c r="D11" i="19"/>
  <c r="F11" i="19"/>
  <c r="B13" i="19"/>
  <c r="C5" i="19"/>
  <c r="E5" i="19"/>
  <c r="C9" i="19"/>
  <c r="E9" i="19"/>
  <c r="C3" i="18"/>
  <c r="C2" i="18" s="1"/>
  <c r="E3" i="18"/>
  <c r="E2" i="18" s="1"/>
  <c r="C5" i="18"/>
  <c r="E5" i="18"/>
  <c r="C7" i="18"/>
  <c r="E7" i="18"/>
  <c r="C9" i="18"/>
  <c r="E9" i="18"/>
  <c r="C11" i="18"/>
  <c r="E11" i="18"/>
  <c r="C3" i="17"/>
  <c r="C2" i="17" s="1"/>
  <c r="E3" i="17"/>
  <c r="E2" i="17" s="1"/>
  <c r="G3" i="17"/>
  <c r="G2" i="17" s="1"/>
  <c r="C7" i="17"/>
  <c r="E7" i="17"/>
  <c r="G7" i="17"/>
  <c r="C9" i="17"/>
  <c r="E9" i="17"/>
  <c r="G9" i="17"/>
  <c r="C13" i="17"/>
  <c r="B3" i="17"/>
  <c r="D3" i="17"/>
  <c r="D2" i="17" s="1"/>
  <c r="F3" i="17"/>
  <c r="F2" i="17" s="1"/>
  <c r="B5" i="17"/>
  <c r="D5" i="17"/>
  <c r="F5" i="17"/>
  <c r="H5" i="17"/>
  <c r="B7" i="17"/>
  <c r="D7" i="17"/>
  <c r="F7" i="17"/>
  <c r="B9" i="17"/>
  <c r="D9" i="17"/>
  <c r="F9" i="17"/>
  <c r="B11" i="17"/>
  <c r="D11" i="17"/>
  <c r="F11" i="17"/>
  <c r="H11" i="17"/>
  <c r="C5" i="17"/>
  <c r="E5" i="17"/>
  <c r="C11" i="17"/>
  <c r="E11" i="17"/>
  <c r="C3" i="16"/>
  <c r="C2" i="16" s="1"/>
  <c r="E3" i="16"/>
  <c r="E2" i="16" s="1"/>
  <c r="G3" i="16"/>
  <c r="G2" i="16" s="1"/>
  <c r="C7" i="16"/>
  <c r="E7" i="16"/>
  <c r="G7" i="16"/>
  <c r="C11" i="16"/>
  <c r="E11" i="16"/>
  <c r="G11" i="16"/>
  <c r="B3" i="16"/>
  <c r="D3" i="16"/>
  <c r="D2" i="16" s="1"/>
  <c r="F3" i="16"/>
  <c r="F2" i="16" s="1"/>
  <c r="B5" i="16"/>
  <c r="D5" i="16"/>
  <c r="F5" i="16"/>
  <c r="H5" i="16"/>
  <c r="B7" i="16"/>
  <c r="D7" i="16"/>
  <c r="F7" i="16"/>
  <c r="B9" i="16"/>
  <c r="D9" i="16"/>
  <c r="F9" i="16"/>
  <c r="H9" i="16"/>
  <c r="B11" i="16"/>
  <c r="D11" i="16"/>
  <c r="F11" i="16"/>
  <c r="B13" i="16"/>
  <c r="C5" i="16"/>
  <c r="E5" i="16"/>
  <c r="C9" i="16"/>
  <c r="E9" i="16"/>
  <c r="C3" i="15"/>
  <c r="C2" i="15" s="1"/>
  <c r="E3" i="15"/>
  <c r="E2" i="15" s="1"/>
  <c r="G3" i="15"/>
  <c r="G2" i="15" s="1"/>
  <c r="C7" i="15"/>
  <c r="E7" i="15"/>
  <c r="G7" i="15"/>
  <c r="C11" i="15"/>
  <c r="E11" i="15"/>
  <c r="G11" i="15"/>
  <c r="B3" i="15"/>
  <c r="D3" i="15"/>
  <c r="D2" i="15" s="1"/>
  <c r="F3" i="15"/>
  <c r="F2" i="15" s="1"/>
  <c r="B5" i="15"/>
  <c r="D5" i="15"/>
  <c r="F5" i="15"/>
  <c r="H5" i="15"/>
  <c r="B7" i="15"/>
  <c r="D7" i="15"/>
  <c r="F7" i="15"/>
  <c r="B9" i="15"/>
  <c r="D9" i="15"/>
  <c r="F9" i="15"/>
  <c r="H9" i="15"/>
  <c r="B11" i="15"/>
  <c r="D11" i="15"/>
  <c r="F11" i="15"/>
  <c r="B13" i="15"/>
  <c r="C5" i="15"/>
  <c r="E5" i="15"/>
  <c r="C9" i="15"/>
  <c r="E9" i="15"/>
  <c r="B2" i="14"/>
  <c r="B13" i="14" l="1" a="1"/>
  <c r="C13" i="14" s="1"/>
  <c r="B11" i="14" a="1"/>
  <c r="C11" i="14" s="1"/>
  <c r="B9" i="14" a="1"/>
  <c r="B9" i="14" s="1"/>
  <c r="B7" i="14" a="1"/>
  <c r="B7" i="14" s="1"/>
  <c r="B5" i="14" a="1"/>
  <c r="B5" i="14" s="1"/>
  <c r="B3" i="14" a="1"/>
  <c r="B3" i="14" s="1"/>
  <c r="E5" i="14" l="1"/>
  <c r="G5" i="14"/>
  <c r="C5" i="14"/>
  <c r="G9" i="14"/>
  <c r="E9" i="14"/>
  <c r="C9" i="14"/>
  <c r="H5" i="14"/>
  <c r="F5" i="14"/>
  <c r="D5" i="14"/>
  <c r="G7" i="14"/>
  <c r="C7" i="14"/>
  <c r="H9" i="14"/>
  <c r="F9" i="14"/>
  <c r="D9" i="14"/>
  <c r="E7" i="14"/>
  <c r="B13" i="14"/>
  <c r="H11" i="14"/>
  <c r="F11" i="14"/>
  <c r="D11" i="14"/>
  <c r="B11" i="14"/>
  <c r="G11" i="14"/>
  <c r="E11" i="14"/>
  <c r="H7" i="14"/>
  <c r="F7" i="14"/>
  <c r="D7" i="14"/>
  <c r="G3" i="14"/>
  <c r="G2" i="14" s="1"/>
  <c r="E3" i="14"/>
  <c r="E2" i="14" s="1"/>
  <c r="C3" i="14"/>
  <c r="C2" i="14" s="1"/>
  <c r="H3" i="14"/>
  <c r="H2" i="14" s="1"/>
  <c r="F3" i="14"/>
  <c r="F2" i="14" s="1"/>
  <c r="D3" i="14"/>
  <c r="D2" i="14" s="1"/>
</calcChain>
</file>

<file path=xl/sharedStrings.xml><?xml version="1.0" encoding="utf-8"?>
<sst xmlns="http://schemas.openxmlformats.org/spreadsheetml/2006/main" count="41" uniqueCount="17">
  <si>
    <t>SUNDAY</t>
  </si>
  <si>
    <t>Notes</t>
  </si>
  <si>
    <t>Year</t>
  </si>
  <si>
    <t>Week Start</t>
  </si>
  <si>
    <t>Calendar Settings</t>
  </si>
  <si>
    <t>Lincoln City Council Meeting @ 5:30pm</t>
  </si>
  <si>
    <t>Lancaster County Board Meeting @9 am/LPS School Board Meeting @6pm</t>
  </si>
  <si>
    <t>Lincoln City Council allows public comments at second and last meeting each month. Lancaster County Board allows public comments at each meeting. LPS School Board allows public comments at each meeting. Nebraska Legislature still has hearings scheduled and Senators can be contacted anytime via email and phone.</t>
  </si>
  <si>
    <t>Legislature Resumes</t>
  </si>
  <si>
    <t>Legislature Adjourns</t>
  </si>
  <si>
    <t xml:space="preserve">Lincoln City Council Meeting @3pm </t>
  </si>
  <si>
    <t>Lancaster County Board Meeting @9 am</t>
  </si>
  <si>
    <t xml:space="preserve">Lincoln City Council Meeting @5:30pm </t>
  </si>
  <si>
    <t>Lincoln City Council Meeting @3pm</t>
  </si>
  <si>
    <t>Lincoln City Council Meeting @5:30pm</t>
  </si>
  <si>
    <t>Lincoln City Council allows public comments at second and last meeting each month. Lancaster County Board allows public comments at each meeting. LPS School Board allows public comments at each meeting.</t>
  </si>
  <si>
    <t>Lancaster County Board Meeting @9am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</si>
</sst>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
  </numFmts>
  <fonts count="23">
    <font>
      <sz val="11"/>
      <color theme="1" tint="0.24994659260841701"/>
      <name val="Lucida Sans"/>
      <family val="2"/>
      <scheme val="minor"/>
    </font>
    <font>
      <sz val="8"/>
      <name val="Arial"/>
      <family val="2"/>
    </font>
    <font>
      <sz val="10"/>
      <name val="Century Gothic"/>
      <family val="2"/>
    </font>
    <font>
      <b/>
      <sz val="11"/>
      <color theme="0"/>
      <name val="Lucida Sans"/>
      <family val="2"/>
      <scheme val="minor"/>
    </font>
    <font>
      <b/>
      <sz val="14"/>
      <color theme="0"/>
      <name val="Lucida Sans"/>
      <family val="2"/>
      <scheme val="minor"/>
    </font>
    <font>
      <sz val="35"/>
      <color theme="4"/>
      <name val="Lucida Sans"/>
      <family val="2"/>
      <scheme val="minor"/>
    </font>
    <font>
      <sz val="11"/>
      <color theme="1" tint="0.34998626667073579"/>
      <name val="Lucida Sans"/>
      <family val="2"/>
      <scheme val="minor"/>
    </font>
    <font>
      <sz val="11"/>
      <color theme="4" tint="-0.24994659260841701"/>
      <name val="Lucida Sans"/>
      <family val="2"/>
      <scheme val="minor"/>
    </font>
    <font>
      <sz val="11"/>
      <color indexed="63"/>
      <name val="Lucida Sans"/>
      <family val="2"/>
      <scheme val="minor"/>
    </font>
    <font>
      <b/>
      <sz val="11"/>
      <color theme="1" tint="0.34998626667073579"/>
      <name val="Lucida Sans"/>
      <family val="2"/>
      <scheme val="minor"/>
    </font>
    <font>
      <sz val="11"/>
      <color theme="1" tint="0.24994659260841701"/>
      <name val="Lucida Sans"/>
      <family val="2"/>
      <scheme val="minor"/>
    </font>
    <font>
      <i/>
      <sz val="11"/>
      <color theme="1" tint="0.34998626667073579"/>
      <name val="Lucida Sans"/>
      <family val="2"/>
      <charset val="238"/>
      <scheme val="minor"/>
    </font>
    <font>
      <sz val="11"/>
      <color theme="1" tint="0.34998626667073579"/>
      <name val="Lucida Sans"/>
      <family val="2"/>
      <charset val="238"/>
      <scheme val="minor"/>
    </font>
    <font>
      <b/>
      <sz val="11"/>
      <color theme="1" tint="0.34998626667073579"/>
      <name val="Lucida Sans"/>
      <family val="2"/>
      <charset val="238"/>
      <scheme val="minor"/>
    </font>
    <font>
      <sz val="35"/>
      <color theme="1"/>
      <name val="Rockwell"/>
      <family val="1"/>
      <scheme val="major"/>
    </font>
    <font>
      <sz val="11"/>
      <color theme="1"/>
      <name val="Rockwell"/>
      <family val="1"/>
      <scheme val="major"/>
    </font>
    <font>
      <b/>
      <sz val="11"/>
      <color theme="1" tint="0.24994659260841701"/>
      <name val="Lucida Sans"/>
      <family val="2"/>
      <charset val="238"/>
      <scheme val="minor"/>
    </font>
    <font>
      <sz val="35"/>
      <color theme="0"/>
      <name val="Rockwell"/>
      <family val="1"/>
      <scheme val="major"/>
    </font>
    <font>
      <sz val="35"/>
      <color theme="0"/>
      <name val="Lucida Sans"/>
      <family val="2"/>
      <scheme val="minor"/>
    </font>
    <font>
      <sz val="11"/>
      <color theme="0"/>
      <name val="Lucida Sans"/>
      <family val="2"/>
      <scheme val="minor"/>
    </font>
    <font>
      <b/>
      <sz val="10"/>
      <color theme="1" tint="0.34998626667073579"/>
      <name val="Lucida Sans"/>
      <family val="2"/>
      <scheme val="minor"/>
    </font>
    <font>
      <b/>
      <sz val="10"/>
      <color theme="1" tint="0.24994659260841701"/>
      <name val="Lucida Sans"/>
      <family val="2"/>
      <scheme val="minor"/>
    </font>
    <font>
      <b/>
      <sz val="10"/>
      <color theme="1" tint="0.34998626667073579"/>
      <name val="Lucida Sans"/>
      <family val="2"/>
      <charset val="238"/>
      <scheme val="minor"/>
    </font>
  </fonts>
  <fills count="21">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theme="8"/>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6" tint="-0.249977111117893"/>
        <bgColor indexed="64"/>
      </patternFill>
    </fill>
  </fills>
  <borders count="11">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right/>
      <top/>
      <bottom style="thin">
        <color theme="1"/>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s>
  <cellStyleXfs count="19">
    <xf numFmtId="0" fontId="0" fillId="0" borderId="0">
      <alignment vertical="top"/>
    </xf>
    <xf numFmtId="0" fontId="8" fillId="3" borderId="0" applyNumberFormat="0" applyBorder="0" applyAlignment="0" applyProtection="0"/>
    <xf numFmtId="0" fontId="7" fillId="0" borderId="3" applyNumberFormat="0" applyFill="0" applyProtection="0">
      <alignment horizontal="left" vertical="center" indent="1"/>
    </xf>
    <xf numFmtId="0" fontId="3" fillId="4" borderId="1" applyNumberFormat="0" applyAlignment="0" applyProtection="0"/>
    <xf numFmtId="0" fontId="4" fillId="5" borderId="2" applyNumberFormat="0" applyProtection="0">
      <alignment vertical="center"/>
    </xf>
    <xf numFmtId="0" fontId="5" fillId="0" borderId="0" applyFill="0" applyBorder="0" applyProtection="0">
      <alignment vertical="center"/>
    </xf>
    <xf numFmtId="43"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9" fontId="6" fillId="0" borderId="0" applyFont="0" applyFill="0" applyBorder="0" applyAlignment="0" applyProtection="0"/>
    <xf numFmtId="0" fontId="9" fillId="6" borderId="0" applyBorder="0" applyProtection="0">
      <alignment horizontal="left" vertical="top" wrapText="1" indent="1"/>
    </xf>
    <xf numFmtId="0" fontId="7" fillId="0" borderId="0" applyFill="0" applyProtection="0"/>
    <xf numFmtId="0" fontId="10" fillId="0" borderId="0" applyFill="0" applyProtection="0"/>
    <xf numFmtId="0" fontId="14" fillId="2" borderId="0">
      <alignment vertical="center"/>
    </xf>
    <xf numFmtId="0" fontId="15" fillId="0" borderId="4">
      <alignment horizontal="left" vertical="center" indent="1"/>
    </xf>
    <xf numFmtId="164" fontId="9" fillId="7" borderId="0">
      <alignment horizontal="left" wrapText="1" indent="1"/>
    </xf>
    <xf numFmtId="164" fontId="13" fillId="0" borderId="0">
      <alignment horizontal="left" indent="1"/>
    </xf>
    <xf numFmtId="0" fontId="12" fillId="0" borderId="0" applyAlignment="0">
      <alignment horizontal="left"/>
    </xf>
  </cellStyleXfs>
  <cellXfs count="84">
    <xf numFmtId="0" fontId="0" fillId="0" borderId="0" xfId="0">
      <alignment vertical="top"/>
    </xf>
    <xf numFmtId="0" fontId="0" fillId="2" borderId="0" xfId="0" applyFill="1">
      <alignment vertical="top"/>
    </xf>
    <xf numFmtId="0" fontId="2" fillId="0" borderId="0" xfId="0" applyFont="1">
      <alignment vertical="top"/>
    </xf>
    <xf numFmtId="0" fontId="0" fillId="0" borderId="0" xfId="0" applyAlignment="1">
      <alignment horizontal="left" indent="1"/>
    </xf>
    <xf numFmtId="0" fontId="0" fillId="2" borderId="0" xfId="0" applyFill="1" applyAlignment="1">
      <alignment horizontal="right"/>
    </xf>
    <xf numFmtId="0" fontId="0" fillId="0" borderId="0" xfId="0" applyFont="1">
      <alignment vertical="top"/>
    </xf>
    <xf numFmtId="0" fontId="0" fillId="2" borderId="0" xfId="0" applyFont="1" applyFill="1" applyAlignment="1">
      <alignment horizontal="right"/>
    </xf>
    <xf numFmtId="0" fontId="0" fillId="0" borderId="0" xfId="0">
      <alignment vertical="top"/>
    </xf>
    <xf numFmtId="0" fontId="0" fillId="0" borderId="0" xfId="0">
      <alignment vertical="top"/>
    </xf>
    <xf numFmtId="0" fontId="15" fillId="0" borderId="4" xfId="15">
      <alignment horizontal="left" vertical="center" indent="1"/>
    </xf>
    <xf numFmtId="0" fontId="16" fillId="0" borderId="0" xfId="13" applyFont="1" applyAlignment="1">
      <alignment horizontal="right"/>
    </xf>
    <xf numFmtId="164" fontId="11" fillId="8" borderId="5" xfId="0" applyNumberFormat="1" applyFont="1" applyFill="1" applyBorder="1" applyAlignment="1">
      <alignment horizontal="left" indent="1"/>
    </xf>
    <xf numFmtId="0" fontId="9" fillId="8" borderId="8" xfId="11" applyFill="1" applyBorder="1" applyAlignment="1">
      <alignment vertical="top" wrapText="1"/>
    </xf>
    <xf numFmtId="164" fontId="9" fillId="7" borderId="0" xfId="16">
      <alignment horizontal="left" wrapText="1" indent="1"/>
    </xf>
    <xf numFmtId="164" fontId="13" fillId="7" borderId="0" xfId="16" applyFont="1">
      <alignment horizontal="left" wrapText="1" indent="1"/>
    </xf>
    <xf numFmtId="164" fontId="13" fillId="0" borderId="0" xfId="17">
      <alignment horizontal="left" indent="1"/>
    </xf>
    <xf numFmtId="0" fontId="15" fillId="0" borderId="4" xfId="15" applyFont="1">
      <alignment horizontal="left" vertical="center" indent="1"/>
    </xf>
    <xf numFmtId="0" fontId="12" fillId="0" borderId="0" xfId="18" applyAlignment="1">
      <alignment horizontal="left"/>
    </xf>
    <xf numFmtId="0" fontId="16" fillId="0" borderId="0" xfId="13" applyFont="1" applyAlignment="1">
      <alignment horizontal="right" vertical="top"/>
    </xf>
    <xf numFmtId="0" fontId="12" fillId="0" borderId="0" xfId="18" applyAlignment="1">
      <alignment horizontal="left" vertical="top"/>
    </xf>
    <xf numFmtId="0" fontId="5" fillId="9" borderId="0" xfId="5" applyFill="1" applyBorder="1" applyAlignment="1">
      <alignment horizontal="left" vertical="center"/>
    </xf>
    <xf numFmtId="0" fontId="7" fillId="9" borderId="0" xfId="2" applyFill="1" applyBorder="1" applyAlignment="1">
      <alignment vertical="center"/>
    </xf>
    <xf numFmtId="0" fontId="14" fillId="11" borderId="0" xfId="14" applyFont="1" applyFill="1">
      <alignment vertical="center"/>
    </xf>
    <xf numFmtId="0" fontId="5" fillId="11" borderId="0" xfId="5" applyFill="1" applyBorder="1" applyAlignment="1">
      <alignment horizontal="left" vertical="center"/>
    </xf>
    <xf numFmtId="0" fontId="5" fillId="11" borderId="0" xfId="5" applyNumberFormat="1" applyFill="1" applyBorder="1" applyAlignment="1">
      <alignment horizontal="left" vertical="center"/>
    </xf>
    <xf numFmtId="0" fontId="7" fillId="11" borderId="0" xfId="2" applyFill="1" applyBorder="1" applyAlignment="1">
      <alignment vertical="center"/>
    </xf>
    <xf numFmtId="0" fontId="5" fillId="11" borderId="0" xfId="5" applyFill="1" applyAlignment="1">
      <alignment horizontal="left" vertical="center"/>
    </xf>
    <xf numFmtId="0" fontId="14" fillId="12" borderId="0" xfId="14" applyFill="1">
      <alignment vertical="center"/>
    </xf>
    <xf numFmtId="0" fontId="5" fillId="12" borderId="0" xfId="5" applyFill="1" applyBorder="1" applyAlignment="1">
      <alignment horizontal="left" vertical="center"/>
    </xf>
    <xf numFmtId="0" fontId="7" fillId="12" borderId="0" xfId="2" applyFill="1" applyBorder="1" applyAlignment="1">
      <alignment vertical="center"/>
    </xf>
    <xf numFmtId="0" fontId="5" fillId="12" borderId="0" xfId="5" applyFill="1" applyBorder="1" applyAlignment="1">
      <alignment horizontal="right" vertical="center"/>
    </xf>
    <xf numFmtId="0" fontId="14" fillId="13" borderId="0" xfId="14" applyFill="1">
      <alignment vertical="center"/>
    </xf>
    <xf numFmtId="0" fontId="5" fillId="13" borderId="0" xfId="5" applyFill="1" applyBorder="1" applyAlignment="1">
      <alignment horizontal="left" vertical="center"/>
    </xf>
    <xf numFmtId="0" fontId="7" fillId="13" borderId="0" xfId="2" applyFill="1" applyBorder="1" applyAlignment="1">
      <alignment vertical="center"/>
    </xf>
    <xf numFmtId="0" fontId="5" fillId="13" borderId="0" xfId="5" applyFill="1" applyBorder="1" applyAlignment="1">
      <alignment horizontal="right" vertical="center"/>
    </xf>
    <xf numFmtId="0" fontId="14" fillId="9" borderId="0" xfId="14" applyFill="1">
      <alignment vertical="center"/>
    </xf>
    <xf numFmtId="0" fontId="5" fillId="9" borderId="0" xfId="5" applyFill="1" applyBorder="1" applyAlignment="1">
      <alignment horizontal="right" vertical="center"/>
    </xf>
    <xf numFmtId="0" fontId="14" fillId="14" borderId="0" xfId="14" applyFill="1">
      <alignment vertical="center"/>
    </xf>
    <xf numFmtId="0" fontId="5" fillId="14" borderId="0" xfId="5" applyFill="1" applyBorder="1" applyAlignment="1">
      <alignment horizontal="left" vertical="center"/>
    </xf>
    <xf numFmtId="0" fontId="7" fillId="14" borderId="0" xfId="2" applyFill="1" applyBorder="1" applyAlignment="1">
      <alignment vertical="center"/>
    </xf>
    <xf numFmtId="0" fontId="5" fillId="14" borderId="0" xfId="5" applyFill="1" applyBorder="1" applyAlignment="1">
      <alignment horizontal="right" vertical="center"/>
    </xf>
    <xf numFmtId="0" fontId="17" fillId="10" borderId="0" xfId="14" applyFont="1" applyFill="1">
      <alignment vertical="center"/>
    </xf>
    <xf numFmtId="0" fontId="18" fillId="10" borderId="0" xfId="5" applyFont="1" applyFill="1" applyBorder="1" applyAlignment="1">
      <alignment horizontal="left" vertical="center"/>
    </xf>
    <xf numFmtId="0" fontId="19" fillId="10" borderId="0" xfId="2" applyFont="1" applyFill="1" applyBorder="1" applyAlignment="1">
      <alignment vertical="center"/>
    </xf>
    <xf numFmtId="0" fontId="18" fillId="10" borderId="0" xfId="5" applyFont="1" applyFill="1" applyBorder="1" applyAlignment="1">
      <alignment horizontal="right" vertical="center"/>
    </xf>
    <xf numFmtId="0" fontId="14" fillId="15" borderId="0" xfId="14" applyFill="1">
      <alignment vertical="center"/>
    </xf>
    <xf numFmtId="0" fontId="5" fillId="15" borderId="0" xfId="5" applyFill="1" applyBorder="1" applyAlignment="1">
      <alignment horizontal="left" vertical="center"/>
    </xf>
    <xf numFmtId="0" fontId="7" fillId="15" borderId="0" xfId="2" applyFill="1" applyBorder="1" applyAlignment="1">
      <alignment vertical="center"/>
    </xf>
    <xf numFmtId="0" fontId="5" fillId="15" borderId="0" xfId="5" applyFill="1" applyBorder="1" applyAlignment="1">
      <alignment horizontal="right" vertical="center"/>
    </xf>
    <xf numFmtId="0" fontId="14" fillId="16" borderId="0" xfId="14" applyFill="1">
      <alignment vertical="center"/>
    </xf>
    <xf numFmtId="0" fontId="5" fillId="16" borderId="0" xfId="5" applyFill="1" applyBorder="1" applyAlignment="1">
      <alignment horizontal="left" vertical="center"/>
    </xf>
    <xf numFmtId="0" fontId="7" fillId="16" borderId="0" xfId="2" applyFill="1" applyBorder="1" applyAlignment="1">
      <alignment vertical="center"/>
    </xf>
    <xf numFmtId="0" fontId="5" fillId="16" borderId="0" xfId="5" applyFill="1" applyBorder="1" applyAlignment="1">
      <alignment horizontal="right" vertical="center"/>
    </xf>
    <xf numFmtId="0" fontId="14" fillId="17" borderId="0" xfId="14" applyFill="1">
      <alignment vertical="center"/>
    </xf>
    <xf numFmtId="0" fontId="5" fillId="17" borderId="0" xfId="5" applyFill="1" applyBorder="1" applyAlignment="1">
      <alignment horizontal="left" vertical="center"/>
    </xf>
    <xf numFmtId="0" fontId="7" fillId="17" borderId="0" xfId="2" applyFill="1" applyBorder="1" applyAlignment="1">
      <alignment vertical="center"/>
    </xf>
    <xf numFmtId="0" fontId="5" fillId="17" borderId="0" xfId="5" applyFill="1" applyBorder="1" applyAlignment="1">
      <alignment horizontal="right" vertical="center"/>
    </xf>
    <xf numFmtId="0" fontId="5" fillId="18" borderId="0" xfId="5" applyFill="1" applyBorder="1" applyAlignment="1">
      <alignment horizontal="left" vertical="center"/>
    </xf>
    <xf numFmtId="0" fontId="7" fillId="18" borderId="0" xfId="2" applyFill="1" applyBorder="1" applyAlignment="1">
      <alignment vertical="center"/>
    </xf>
    <xf numFmtId="0" fontId="5" fillId="18" borderId="0" xfId="5" applyFill="1" applyBorder="1" applyAlignment="1">
      <alignment horizontal="right" vertical="center"/>
    </xf>
    <xf numFmtId="0" fontId="5" fillId="19" borderId="0" xfId="5" applyFill="1" applyBorder="1" applyAlignment="1">
      <alignment horizontal="left" vertical="center"/>
    </xf>
    <xf numFmtId="0" fontId="7" fillId="19" borderId="0" xfId="2" applyFill="1" applyBorder="1" applyAlignment="1">
      <alignment vertical="center"/>
    </xf>
    <xf numFmtId="0" fontId="5" fillId="19" borderId="0" xfId="5" applyFill="1" applyBorder="1" applyAlignment="1">
      <alignment horizontal="right" vertical="center"/>
    </xf>
    <xf numFmtId="0" fontId="17" fillId="18" borderId="0" xfId="14" applyFont="1" applyFill="1">
      <alignment vertical="center"/>
    </xf>
    <xf numFmtId="0" fontId="14" fillId="20" borderId="0" xfId="14" applyFill="1">
      <alignment vertical="center"/>
    </xf>
    <xf numFmtId="0" fontId="5" fillId="20" borderId="0" xfId="5" applyFill="1" applyBorder="1" applyAlignment="1">
      <alignment horizontal="left" vertical="center"/>
    </xf>
    <xf numFmtId="0" fontId="7" fillId="20" borderId="0" xfId="2" applyFill="1" applyBorder="1" applyAlignment="1">
      <alignment vertical="center"/>
    </xf>
    <xf numFmtId="0" fontId="5" fillId="20" borderId="0" xfId="5" applyFill="1" applyBorder="1" applyAlignment="1">
      <alignment horizontal="right" vertical="center"/>
    </xf>
    <xf numFmtId="0" fontId="17" fillId="19" borderId="0" xfId="14" applyFont="1" applyFill="1">
      <alignment vertical="center"/>
    </xf>
    <xf numFmtId="164" fontId="13" fillId="0" borderId="0" xfId="17" applyAlignment="1">
      <alignment horizontal="left" wrapText="1" indent="1"/>
    </xf>
    <xf numFmtId="164" fontId="20" fillId="7" borderId="0" xfId="16" applyFont="1">
      <alignment horizontal="left" wrapText="1" indent="1"/>
    </xf>
    <xf numFmtId="164" fontId="22" fillId="0" borderId="0" xfId="17" applyFont="1" applyAlignment="1">
      <alignment horizontal="center" vertical="top" wrapText="1"/>
    </xf>
    <xf numFmtId="164" fontId="22" fillId="0" borderId="0" xfId="17" applyFont="1" applyAlignment="1">
      <alignment horizontal="center" wrapText="1"/>
    </xf>
    <xf numFmtId="0" fontId="21" fillId="0" borderId="0" xfId="0" applyFont="1" applyFill="1" applyAlignment="1">
      <alignment horizontal="center" wrapText="1"/>
    </xf>
    <xf numFmtId="164" fontId="20" fillId="7" borderId="0" xfId="16" applyFont="1" applyAlignment="1">
      <alignment horizontal="center" wrapText="1"/>
    </xf>
    <xf numFmtId="0" fontId="0" fillId="8" borderId="6" xfId="0" applyFont="1" applyFill="1" applyBorder="1" applyAlignment="1">
      <alignment vertical="top"/>
    </xf>
    <xf numFmtId="0" fontId="0" fillId="8" borderId="7" xfId="0" applyFont="1" applyFill="1" applyBorder="1" applyAlignment="1">
      <alignment vertical="top"/>
    </xf>
    <xf numFmtId="0" fontId="0" fillId="8" borderId="9" xfId="0" applyFont="1" applyFill="1" applyBorder="1" applyAlignment="1">
      <alignment vertical="top"/>
    </xf>
    <xf numFmtId="0" fontId="0" fillId="8" borderId="10" xfId="0" applyFont="1" applyFill="1" applyBorder="1" applyAlignment="1">
      <alignment vertical="top"/>
    </xf>
    <xf numFmtId="0" fontId="15" fillId="0" borderId="4" xfId="15" applyAlignment="1">
      <alignment horizontal="center" vertical="center"/>
    </xf>
    <xf numFmtId="0" fontId="0" fillId="8" borderId="6" xfId="0" applyFont="1" applyFill="1" applyBorder="1" applyAlignment="1">
      <alignment vertical="top" wrapText="1"/>
    </xf>
    <xf numFmtId="0" fontId="0" fillId="8" borderId="7" xfId="0" applyFont="1" applyFill="1" applyBorder="1" applyAlignment="1">
      <alignment vertical="top" wrapText="1"/>
    </xf>
    <xf numFmtId="0" fontId="0" fillId="8" borderId="9" xfId="0" applyFont="1" applyFill="1" applyBorder="1" applyAlignment="1">
      <alignment vertical="top" wrapText="1"/>
    </xf>
    <xf numFmtId="0" fontId="0" fillId="8" borderId="10" xfId="0" applyFont="1" applyFill="1" applyBorder="1" applyAlignment="1">
      <alignment vertical="top" wrapText="1"/>
    </xf>
  </cellXfs>
  <cellStyles count="19">
    <cellStyle name="40% - Accent1" xfId="1" builtinId="31" customBuiltin="1"/>
    <cellStyle name="Accent1" xfId="3" builtinId="29" customBuiltin="1"/>
    <cellStyle name="Accent5" xfId="4" builtinId="45" customBuiltin="1"/>
    <cellStyle name="Banded" xfId="16" xr:uid="{372A1842-8DB4-4B05-A4F9-194B0B56EABA}"/>
    <cellStyle name="Comma" xfId="6" builtinId="3" customBuiltin="1"/>
    <cellStyle name="Comma [0]" xfId="7" builtinId="6" customBuiltin="1"/>
    <cellStyle name="Currency" xfId="8" builtinId="4" customBuiltin="1"/>
    <cellStyle name="Currency [0]" xfId="9" builtinId="7" customBuiltin="1"/>
    <cellStyle name="Day" xfId="17" xr:uid="{CB09B5E3-8995-4BCC-99D7-4E3B52C29B71}"/>
    <cellStyle name="Day-Name" xfId="15" xr:uid="{F4C59F2B-B807-4231-B5C0-B51F441FA314}"/>
    <cellStyle name="Heading 1" xfId="2" builtinId="16" customBuiltin="1"/>
    <cellStyle name="Heading 2" xfId="12" builtinId="17" customBuiltin="1"/>
    <cellStyle name="Heading 3" xfId="13" builtinId="18" customBuiltin="1"/>
    <cellStyle name="Heading 4" xfId="11" builtinId="19" customBuiltin="1"/>
    <cellStyle name="Month" xfId="14" xr:uid="{0620BD55-CC6D-4E32-846C-ED1E5CA86C76}"/>
    <cellStyle name="Normal" xfId="0" builtinId="0" customBuiltin="1"/>
    <cellStyle name="Percent" xfId="10" builtinId="5" customBuiltin="1"/>
    <cellStyle name="Settings Entry" xfId="18" xr:uid="{8F0303C9-060A-4378-B3BA-99408B995F90}"/>
    <cellStyle name="Title" xfId="5" builtinId="15" customBuiltin="1"/>
  </cellStyles>
  <dxfs count="4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pageSetUpPr autoPageBreaks="0" fitToPage="1"/>
  </sheetPr>
  <dimension ref="A1:K14"/>
  <sheetViews>
    <sheetView showGridLines="0" zoomScale="90" zoomScaleNormal="90" workbookViewId="0">
      <selection activeCell="K4" sqref="K4"/>
    </sheetView>
  </sheetViews>
  <sheetFormatPr defaultColWidth="8.90625" defaultRowHeight="13.8"/>
  <cols>
    <col min="1" max="1" width="2.81640625" style="7" customWidth="1"/>
    <col min="2" max="2" width="18.453125" customWidth="1"/>
    <col min="3" max="8" width="17.81640625" customWidth="1"/>
    <col min="9" max="9" width="2.81640625" customWidth="1"/>
    <col min="10" max="10" width="12.81640625" customWidth="1"/>
    <col min="11" max="11" width="13.81640625" customWidth="1"/>
  </cols>
  <sheetData>
    <row r="1" spans="1:11" s="1" customFormat="1" ht="60" customHeight="1">
      <c r="A1" s="7"/>
      <c r="B1" s="22" t="str">
        <f>"January "&amp;2020</f>
        <v>January 2020</v>
      </c>
      <c r="C1" s="23"/>
      <c r="D1" s="24"/>
      <c r="E1" s="25"/>
      <c r="F1" s="25"/>
      <c r="G1" s="25"/>
      <c r="H1" s="26"/>
    </row>
    <row r="2" spans="1:11" s="2" customFormat="1" ht="21.75" customHeight="1">
      <c r="A2" s="7"/>
      <c r="B2" s="16" t="str">
        <f>WeekStart</f>
        <v>SUNDAY</v>
      </c>
      <c r="C2" s="16" t="str">
        <f t="shared" ref="C2:H2" si="0">UPPER(TEXT(C3,"dddd"))</f>
        <v>MONDAY</v>
      </c>
      <c r="D2" s="16" t="str">
        <f>UPPER(TEXT(D3,"dddd"))</f>
        <v>TUESDAY</v>
      </c>
      <c r="E2" s="16" t="str">
        <f t="shared" si="0"/>
        <v>WEDNESDAY</v>
      </c>
      <c r="F2" s="16" t="str">
        <f t="shared" si="0"/>
        <v>THURSDAY</v>
      </c>
      <c r="G2" s="16" t="str">
        <f t="shared" si="0"/>
        <v>FRIDAY</v>
      </c>
      <c r="H2" s="16" t="str">
        <f t="shared" si="0"/>
        <v>SATURDAY</v>
      </c>
      <c r="J2" s="79" t="s">
        <v>4</v>
      </c>
      <c r="K2" s="79"/>
    </row>
    <row r="3" spans="1:11" s="3" customFormat="1" ht="19.5" customHeight="1">
      <c r="A3" s="7"/>
      <c r="B3" s="15">
        <f t="array" ref="B3:H3">DaysAndWeeks+DATE(CalendarYear,1,1)-WEEKDAY(DATE(CalendarYear,1,1),(WeekStart="Monday")+1)+1</f>
        <v>43828</v>
      </c>
      <c r="C3" s="15">
        <v>43829</v>
      </c>
      <c r="D3" s="15">
        <v>43830</v>
      </c>
      <c r="E3" s="15">
        <v>43831</v>
      </c>
      <c r="F3" s="15">
        <v>43832</v>
      </c>
      <c r="G3" s="15">
        <v>43833</v>
      </c>
      <c r="H3" s="15">
        <v>43834</v>
      </c>
      <c r="J3" s="10" t="s">
        <v>2</v>
      </c>
      <c r="K3" s="17">
        <v>2020</v>
      </c>
    </row>
    <row r="4" spans="1:11" ht="57.9" customHeight="1">
      <c r="B4" s="15"/>
      <c r="C4" s="15"/>
      <c r="D4" s="15"/>
      <c r="E4" s="15"/>
      <c r="F4" s="15"/>
      <c r="G4" s="15"/>
      <c r="H4" s="15"/>
      <c r="J4" s="18" t="s">
        <v>3</v>
      </c>
      <c r="K4" s="19" t="s">
        <v>0</v>
      </c>
    </row>
    <row r="5" spans="1:11" s="3" customFormat="1" ht="19.5" customHeight="1">
      <c r="A5" s="7"/>
      <c r="B5" s="14">
        <f t="array" ref="B5:H5">DaysAndWeeks+DATE(CalendarYear,1,1)-WEEKDAY(DATE(CalendarYear,1,1),(WeekStart="Monday")+1)+8</f>
        <v>43835</v>
      </c>
      <c r="C5" s="14">
        <v>43836</v>
      </c>
      <c r="D5" s="14">
        <v>43837</v>
      </c>
      <c r="E5" s="14">
        <v>43838</v>
      </c>
      <c r="F5" s="14">
        <v>43839</v>
      </c>
      <c r="G5" s="14">
        <v>43840</v>
      </c>
      <c r="H5" s="14">
        <v>43841</v>
      </c>
    </row>
    <row r="6" spans="1:11" s="5" customFormat="1" ht="57.9" customHeight="1">
      <c r="A6" s="7"/>
      <c r="B6" s="14"/>
      <c r="C6" s="14"/>
      <c r="D6" s="14"/>
      <c r="E6" s="14"/>
      <c r="F6" s="14"/>
      <c r="G6" s="14"/>
      <c r="H6" s="14"/>
      <c r="J6" s="6"/>
    </row>
    <row r="7" spans="1:11" s="3" customFormat="1" ht="19.5" customHeight="1">
      <c r="A7" s="7"/>
      <c r="B7" s="15">
        <f t="array" ref="B7:H7">DaysAndWeeks+DATE(CalendarYear,1,1)-WEEKDAY(DATE(CalendarYear,1,1),(WeekStart="Monday")+1)+15</f>
        <v>43842</v>
      </c>
      <c r="C7" s="15">
        <v>43843</v>
      </c>
      <c r="D7" s="15">
        <v>43844</v>
      </c>
      <c r="E7" s="15">
        <v>43845</v>
      </c>
      <c r="F7" s="15">
        <v>43846</v>
      </c>
      <c r="G7" s="15">
        <v>43847</v>
      </c>
      <c r="H7" s="15">
        <v>43848</v>
      </c>
      <c r="J7" s="4"/>
    </row>
    <row r="8" spans="1:11" s="5" customFormat="1" ht="57.9" customHeight="1">
      <c r="A8" s="7"/>
      <c r="B8" s="15"/>
      <c r="C8" s="15"/>
      <c r="D8" s="15"/>
      <c r="E8" s="15"/>
      <c r="F8" s="15"/>
      <c r="G8" s="15"/>
      <c r="H8" s="15"/>
    </row>
    <row r="9" spans="1:11" s="3" customFormat="1" ht="19.5" customHeight="1">
      <c r="A9" s="7"/>
      <c r="B9" s="13">
        <f t="array" ref="B9:H9">DaysAndWeeks+DATE(CalendarYear,1,1)-WEEKDAY(DATE(CalendarYear,1,1),(WeekStart="Monday")+1)+22</f>
        <v>43849</v>
      </c>
      <c r="C9" s="13">
        <v>43850</v>
      </c>
      <c r="D9" s="13">
        <v>43851</v>
      </c>
      <c r="E9" s="13">
        <v>43852</v>
      </c>
      <c r="F9" s="13">
        <v>43853</v>
      </c>
      <c r="G9" s="13">
        <v>43854</v>
      </c>
      <c r="H9" s="13">
        <v>43855</v>
      </c>
    </row>
    <row r="10" spans="1:11" s="5" customFormat="1" ht="57.9" customHeight="1">
      <c r="A10" s="7"/>
      <c r="B10" s="13"/>
      <c r="C10" s="13"/>
      <c r="D10" s="13"/>
      <c r="E10" s="13"/>
      <c r="F10" s="13"/>
      <c r="G10" s="13"/>
      <c r="H10" s="13"/>
    </row>
    <row r="11" spans="1:11" s="3" customFormat="1" ht="19.5" customHeight="1">
      <c r="A11" s="7"/>
      <c r="B11" s="15">
        <f t="array" ref="B11:H11">DaysAndWeeks+DATE(CalendarYear,1,1)-WEEKDAY(DATE(CalendarYear,1,1),(WeekStart="Monday")+1)+29</f>
        <v>43856</v>
      </c>
      <c r="C11" s="15">
        <v>43857</v>
      </c>
      <c r="D11" s="15">
        <v>43858</v>
      </c>
      <c r="E11" s="15">
        <v>43859</v>
      </c>
      <c r="F11" s="15">
        <v>43860</v>
      </c>
      <c r="G11" s="15">
        <v>43861</v>
      </c>
      <c r="H11" s="15">
        <v>43862</v>
      </c>
    </row>
    <row r="12" spans="1:11" s="5" customFormat="1" ht="57.9" customHeight="1">
      <c r="A12" s="7"/>
      <c r="B12" s="15"/>
      <c r="C12" s="15"/>
      <c r="D12" s="15"/>
      <c r="E12" s="15"/>
      <c r="F12" s="15"/>
      <c r="G12" s="15"/>
      <c r="H12" s="15"/>
    </row>
    <row r="13" spans="1:11" s="3" customFormat="1" ht="19.5" customHeight="1">
      <c r="A13" s="7"/>
      <c r="B13" s="13">
        <f t="array" ref="B13:C13">DaysAndWeeks+DATE(CalendarYear,1,1)-WEEKDAY(DATE(CalendarYear,1,1),(WeekStart="Monday")+1)+36</f>
        <v>43863</v>
      </c>
      <c r="C13" s="13">
        <v>43864</v>
      </c>
      <c r="D13" s="11" t="s">
        <v>1</v>
      </c>
      <c r="E13" s="75"/>
      <c r="F13" s="75"/>
      <c r="G13" s="75"/>
      <c r="H13" s="76"/>
    </row>
    <row r="14" spans="1:11" s="5" customFormat="1" ht="57.9" customHeight="1">
      <c r="A14" s="7"/>
      <c r="B14" s="13"/>
      <c r="C14" s="13"/>
      <c r="D14" s="12"/>
      <c r="E14" s="77"/>
      <c r="F14" s="77"/>
      <c r="G14" s="77"/>
      <c r="H14" s="78"/>
    </row>
  </sheetData>
  <mergeCells count="2">
    <mergeCell ref="E13:H14"/>
    <mergeCell ref="J2:K2"/>
  </mergeCells>
  <phoneticPr fontId="1" type="noConversion"/>
  <conditionalFormatting sqref="B11:H11 B13:C13">
    <cfRule type="expression" dxfId="39" priority="25">
      <formula>AND(DAY(B11)&gt;=1,DAY(B11)&lt;=15)</formula>
    </cfRule>
  </conditionalFormatting>
  <conditionalFormatting sqref="B3:G3">
    <cfRule type="expression" dxfId="38" priority="24">
      <formula>DAY(B3)&gt;8</formula>
    </cfRule>
  </conditionalFormatting>
  <conditionalFormatting sqref="D13">
    <cfRule type="expression" dxfId="37" priority="1">
      <formula>AND(DAY(D13)&gt;=1,DAY(D13)&lt;=15)</formula>
    </cfRule>
  </conditionalFormatting>
  <dataValidations count="14">
    <dataValidation type="list" errorStyle="warning" allowBlank="1" showInputMessage="1" showErrorMessage="1" error="Select a day from the list. Select CANCEL, then press ALT+DOWN ARROW to pick day from the drop-down list" prompt="Select week start day in this cell. Press ALT+DOWN ARROW to open the drop-down list, then press ENTER to select the week start day" sqref="K4" xr:uid="{00000000-0002-0000-0000-000000000000}">
      <formula1>"SUNDAY,MONDAY"</formula1>
    </dataValidation>
    <dataValidation allowBlank="1" showInputMessage="1" showErrorMessage="1" prompt="Create custom one-month calendars in this workbook. Customize the year and starting day of the week for all months with this January worksheet. Each month is on a separate worksheet" sqref="A1" xr:uid="{00000000-0002-0000-0000-000001000000}"/>
    <dataValidation allowBlank="1" showInputMessage="1" showErrorMessage="1" prompt="Enter year and select calendar start day in the cells below. These Calendar Settings cells will not print" sqref="J2" xr:uid="{00000000-0002-0000-0000-000003000000}"/>
    <dataValidation allowBlank="1" showInputMessage="1" showErrorMessage="1" prompt="Enter year in cell at right" sqref="J3" xr:uid="{00000000-0002-0000-0000-000004000000}"/>
    <dataValidation allowBlank="1" showInputMessage="1" showErrorMessage="1" prompt="Select week start day in cell at right" sqref="J4" xr:uid="{00000000-0002-0000-0000-000005000000}"/>
    <dataValidation allowBlank="1" showInputMessage="1" showErrorMessage="1" prompt="Enter year in this cell" sqref="K3" xr:uid="{00000000-0002-0000-0000-000006000000}"/>
    <dataValidation allowBlank="1" showInputMessage="1" showErrorMessage="1" prompt="This row contains the weekday names for this calendar. This cell contains the starting day of the week. To change the starting day, enter a new weekday in cell K4" sqref="B2" xr:uid="{00000000-0002-0000-0000-000007000000}"/>
    <dataValidation allowBlank="1" showInputMessage="1" showErrorMessage="1" prompt="This row &amp; rows 5, 7, 9, 11 &amp; 13 contain calendar days of the week. If this cell doesn’t contain the number 1, then it is a day from the previous month. Enter notes in cell E13" sqref="B3" xr:uid="{00000000-0002-0000-0000-000008000000}"/>
    <dataValidation allowBlank="1" showErrorMessage="1" prompt="The year in this cell is automatically updated based on the year entered in cell K2. Calendar below has dates for previous and next month with lighter font shade" sqref="B1" xr:uid="{00000000-0002-0000-0000-000009000000}"/>
    <dataValidation allowBlank="1" showInputMessage="1" showErrorMessage="1" prompt="Automatically determined weekday" sqref="C2:H2" xr:uid="{00000000-0002-0000-0000-00000A000000}"/>
    <dataValidation allowBlank="1" showInputMessage="1" showErrorMessage="1" prompt="This row &amp; rows 6, 8, 10, 12, &amp; 14 are cells for entering daily notes related to the calendar day in the cell above" sqref="B4" xr:uid="{00000000-0002-0000-0000-00000B000000}"/>
    <dataValidation allowBlank="1" showInputMessage="1" showErrorMessage="1" prompt="Enter Notes in this cell" sqref="E13:H14" xr:uid="{00000000-0002-0000-0000-00000C000000}"/>
    <dataValidation allowBlank="1" showInputMessage="1" showErrorMessage="1" prompt="Enter Notes in the cell at right" sqref="D13:D14" xr:uid="{00000000-0002-0000-0000-00000D000000}"/>
    <dataValidation allowBlank="1" showInputMessage="1" showErrorMessage="1" prompt="The year in this cell is automatically updated. Select another year in cell K3 to change the year" sqref="C1" xr:uid="{68DB1B5F-672F-42EA-B173-279D18DF96BF}"/>
  </dataValidations>
  <printOptions horizontalCentered="1" verticalCentered="1"/>
  <pageMargins left="0.7" right="0.7" top="0.75" bottom="0.75" header="0.3" footer="0.3"/>
  <pageSetup scale="89" orientation="landscape" r:id="rId1"/>
  <headerFooter differentFirst="1" alignWithMargins="0">
    <oddFooter>Page &amp;P of &amp;N</oddFooter>
  </headerFooter>
  <customProperties>
    <customPr name="SheetChanged" r:id="rId2"/>
  </customPropertie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pageSetUpPr fitToPage="1"/>
  </sheetPr>
  <dimension ref="A1:H14"/>
  <sheetViews>
    <sheetView showGridLines="0" zoomScale="90" zoomScaleNormal="90" workbookViewId="0"/>
  </sheetViews>
  <sheetFormatPr defaultColWidth="8.90625" defaultRowHeight="13.8"/>
  <cols>
    <col min="1" max="1" width="2.81640625" style="7" customWidth="1"/>
    <col min="2" max="2" width="18.453125" customWidth="1"/>
    <col min="3" max="8" width="17.81640625" customWidth="1"/>
    <col min="9" max="9" width="2.81640625" customWidth="1"/>
    <col min="10" max="10" width="10.6328125" customWidth="1"/>
  </cols>
  <sheetData>
    <row r="1" spans="1:8" s="1" customFormat="1" ht="59.25" customHeight="1">
      <c r="A1" s="7"/>
      <c r="B1" s="31" t="str">
        <f>"February "&amp;CalendarYear</f>
        <v>February 2020</v>
      </c>
      <c r="C1" s="32"/>
      <c r="D1" s="32"/>
      <c r="E1" s="33"/>
      <c r="F1" s="33"/>
      <c r="G1" s="33"/>
      <c r="H1" s="34"/>
    </row>
    <row r="2" spans="1:8" s="2" customFormat="1" ht="21.75" customHeight="1">
      <c r="A2" s="7"/>
      <c r="B2" s="9" t="str">
        <f>IF(WeekStart="SUNDAY", "SUNDAY","MONDAY")</f>
        <v>SUNDAY</v>
      </c>
      <c r="C2" s="9" t="str">
        <f t="shared" ref="C2:H2" si="0">UPPER(TEXT(C3,"dddd"))</f>
        <v>MONDAY</v>
      </c>
      <c r="D2" s="9" t="str">
        <f t="shared" si="0"/>
        <v>TUESDAY</v>
      </c>
      <c r="E2" s="9" t="str">
        <f t="shared" si="0"/>
        <v>WEDNESDAY</v>
      </c>
      <c r="F2" s="9" t="str">
        <f t="shared" si="0"/>
        <v>THURSDAY</v>
      </c>
      <c r="G2" s="9" t="str">
        <f t="shared" si="0"/>
        <v>FRIDAY</v>
      </c>
      <c r="H2" s="9" t="str">
        <f t="shared" si="0"/>
        <v>SATURDAY</v>
      </c>
    </row>
    <row r="3" spans="1:8" s="3" customFormat="1" ht="19.5" customHeight="1">
      <c r="A3" s="7"/>
      <c r="B3" s="15">
        <f t="array" ref="B3:H3">DaysAndWeeks+DATE(CalendarYear,2,1)-WEEKDAY(DATE(CalendarYear,2,1),(WeekStart="Monday")+1)+1</f>
        <v>43856</v>
      </c>
      <c r="C3" s="15">
        <v>43857</v>
      </c>
      <c r="D3" s="15">
        <v>43858</v>
      </c>
      <c r="E3" s="15">
        <v>43859</v>
      </c>
      <c r="F3" s="15">
        <v>43860</v>
      </c>
      <c r="G3" s="15">
        <v>43861</v>
      </c>
      <c r="H3" s="15">
        <v>43862</v>
      </c>
    </row>
    <row r="4" spans="1:8" ht="57.9" customHeight="1">
      <c r="B4" s="15"/>
      <c r="C4" s="15"/>
      <c r="D4" s="15"/>
      <c r="E4" s="15"/>
      <c r="F4" s="15"/>
      <c r="G4" s="15"/>
      <c r="H4" s="15"/>
    </row>
    <row r="5" spans="1:8" s="3" customFormat="1" ht="19.5" customHeight="1">
      <c r="A5" s="7"/>
      <c r="B5" s="13">
        <f t="array" ref="B5:H5">DaysAndWeeks+DATE(CalendarYear,2,1)-WEEKDAY(DATE(CalendarYear,2,1),(WeekStart="Monday")+1)+8</f>
        <v>43863</v>
      </c>
      <c r="C5" s="13">
        <v>43864</v>
      </c>
      <c r="D5" s="13">
        <v>43865</v>
      </c>
      <c r="E5" s="13">
        <v>43866</v>
      </c>
      <c r="F5" s="13">
        <v>43867</v>
      </c>
      <c r="G5" s="13">
        <v>43868</v>
      </c>
      <c r="H5" s="13">
        <v>43869</v>
      </c>
    </row>
    <row r="6" spans="1:8" ht="57.9" customHeight="1">
      <c r="B6" s="13"/>
      <c r="C6" s="13"/>
      <c r="D6" s="13"/>
      <c r="E6" s="13"/>
      <c r="F6" s="13"/>
      <c r="G6" s="13"/>
      <c r="H6" s="13"/>
    </row>
    <row r="7" spans="1:8" s="3" customFormat="1" ht="19.5" customHeight="1">
      <c r="A7" s="7"/>
      <c r="B7" s="15">
        <f t="array" ref="B7:H7">DaysAndWeeks+DATE(CalendarYear,2,1)-WEEKDAY(DATE(CalendarYear,2,1),(WeekStart="Monday")+1)+15</f>
        <v>43870</v>
      </c>
      <c r="C7" s="15">
        <v>43871</v>
      </c>
      <c r="D7" s="15">
        <v>43872</v>
      </c>
      <c r="E7" s="15">
        <v>43873</v>
      </c>
      <c r="F7" s="15">
        <v>43874</v>
      </c>
      <c r="G7" s="15">
        <v>43875</v>
      </c>
      <c r="H7" s="15">
        <v>43876</v>
      </c>
    </row>
    <row r="8" spans="1:8" ht="57.9" customHeight="1">
      <c r="B8" s="15"/>
      <c r="C8" s="15"/>
      <c r="D8" s="15"/>
      <c r="E8" s="15"/>
      <c r="F8" s="15"/>
      <c r="G8" s="15"/>
      <c r="H8" s="15"/>
    </row>
    <row r="9" spans="1:8" s="3" customFormat="1" ht="19.5" customHeight="1">
      <c r="A9" s="7"/>
      <c r="B9" s="13">
        <f t="array" ref="B9:H9">DaysAndWeeks+DATE(CalendarYear,2,1)-WEEKDAY(DATE(CalendarYear,2,1),(WeekStart="Monday")+1)+22</f>
        <v>43877</v>
      </c>
      <c r="C9" s="13">
        <v>43878</v>
      </c>
      <c r="D9" s="13">
        <v>43879</v>
      </c>
      <c r="E9" s="13">
        <v>43880</v>
      </c>
      <c r="F9" s="13">
        <v>43881</v>
      </c>
      <c r="G9" s="13">
        <v>43882</v>
      </c>
      <c r="H9" s="13">
        <v>43883</v>
      </c>
    </row>
    <row r="10" spans="1:8" ht="57.9" customHeight="1">
      <c r="B10" s="13"/>
      <c r="C10" s="13"/>
      <c r="D10" s="13"/>
      <c r="E10" s="13"/>
      <c r="F10" s="13"/>
      <c r="G10" s="13"/>
      <c r="H10" s="13"/>
    </row>
    <row r="11" spans="1:8" s="3" customFormat="1" ht="19.5" customHeight="1">
      <c r="A11" s="7"/>
      <c r="B11" s="15">
        <f t="array" ref="B11:H11">DaysAndWeeks+DATE(CalendarYear,2,1)-WEEKDAY(DATE(CalendarYear,2,1),(WeekStart="Monday")+1)+29</f>
        <v>43884</v>
      </c>
      <c r="C11" s="15">
        <v>43885</v>
      </c>
      <c r="D11" s="15">
        <v>43886</v>
      </c>
      <c r="E11" s="15">
        <v>43887</v>
      </c>
      <c r="F11" s="15">
        <v>43888</v>
      </c>
      <c r="G11" s="15">
        <v>43889</v>
      </c>
      <c r="H11" s="15">
        <v>43890</v>
      </c>
    </row>
    <row r="12" spans="1:8" ht="57.9" customHeight="1">
      <c r="B12" s="15"/>
      <c r="C12" s="15"/>
      <c r="D12" s="15"/>
      <c r="E12" s="15"/>
      <c r="F12" s="15"/>
      <c r="G12" s="15"/>
      <c r="H12" s="15"/>
    </row>
    <row r="13" spans="1:8" s="3" customFormat="1" ht="19.5" customHeight="1">
      <c r="A13" s="7"/>
      <c r="B13" s="13">
        <f t="array" ref="B13:C13">DaysAndWeeks+DATE(CalendarYear,2,1)-WEEKDAY(DATE(CalendarYear,2,1),(WeekStart="Monday")+1)+36</f>
        <v>43891</v>
      </c>
      <c r="C13" s="13">
        <v>43892</v>
      </c>
      <c r="D13" s="11" t="s">
        <v>1</v>
      </c>
      <c r="E13" s="75"/>
      <c r="F13" s="75"/>
      <c r="G13" s="75"/>
      <c r="H13" s="76"/>
    </row>
    <row r="14" spans="1:8" ht="57.9" customHeight="1">
      <c r="B14" s="13"/>
      <c r="C14" s="13"/>
      <c r="D14" s="12"/>
      <c r="E14" s="77"/>
      <c r="F14" s="77"/>
      <c r="G14" s="77"/>
      <c r="H14" s="78"/>
    </row>
  </sheetData>
  <mergeCells count="1">
    <mergeCell ref="E13:H14"/>
  </mergeCells>
  <conditionalFormatting sqref="B11:H11 B13:C13">
    <cfRule type="expression" dxfId="36" priority="4">
      <formula>AND(DAY(B11)&gt;=1,DAY(B11)&lt;=15)</formula>
    </cfRule>
  </conditionalFormatting>
  <conditionalFormatting sqref="B3:G3">
    <cfRule type="expression" dxfId="35" priority="3">
      <formula>DAY(B3)&gt;8</formula>
    </cfRule>
  </conditionalFormatting>
  <conditionalFormatting sqref="D13">
    <cfRule type="expression" dxfId="34" priority="1">
      <formula>AND(DAY(D13)&gt;=1,DAY(D13)&lt;=15)</formula>
    </cfRule>
  </conditionalFormatting>
  <dataValidations count="9">
    <dataValidation allowBlank="1" showInputMessage="1" showErrorMessage="1" prompt="Automatically determined weekday" sqref="C2:H2" xr:uid="{00000000-0002-0000-0100-000000000000}"/>
    <dataValidation allowBlank="1" showErrorMessage="1" prompt="The year in this cell is automatically updated based on the year entered in January worksheet. Calendar below has dates for previous and next month with lighter font shade" sqref="B1" xr:uid="{00000000-0002-0000-0100-000001000000}"/>
    <dataValidation allowBlank="1" showInputMessage="1" showErrorMessage="1" prompt="This row &amp; rows 5, 7, 9, 11 &amp; 13 contain calendar days of the week. If this cell doesn’t contain the number 1, then it is a day from the previous month. Enter notes in cell E13" sqref="B3" xr:uid="{00000000-0002-0000-0100-000002000000}"/>
    <dataValidation allowBlank="1" showInputMessage="1" showErrorMessage="1" prompt="This row contains the weekday names for this calendar. This cell contains the starting day of the week. To change the starting day, enter a new weekday in cell K4 of the January worksheet" sqref="B2" xr:uid="{00000000-0002-0000-0100-000003000000}"/>
    <dataValidation allowBlank="1" showInputMessage="1" showErrorMessage="1" prompt="February month calendar" sqref="A1" xr:uid="{00000000-0002-0000-0100-000005000000}"/>
    <dataValidation allowBlank="1" showInputMessage="1" showErrorMessage="1" prompt="Enter Notes in the cell at right" sqref="D13:D14" xr:uid="{00000000-0002-0000-0100-000006000000}"/>
    <dataValidation allowBlank="1" showInputMessage="1" showErrorMessage="1" prompt="Enter Notes in this cell" sqref="E13:H14" xr:uid="{00000000-0002-0000-0100-000007000000}"/>
    <dataValidation allowBlank="1" showInputMessage="1" showErrorMessage="1" prompt="This row &amp; rows 6, 8, 10, 12, &amp; 14 are cells for entering daily notes related to the calendar day in the cell above" sqref="B4" xr:uid="{00000000-0002-0000-0100-000008000000}"/>
    <dataValidation allowBlank="1" showInputMessage="1" showErrorMessage="1" prompt="The year in this cell is automatically updated. Select another year in cell K3 of the January worksheet to change the year" sqref="C1" xr:uid="{B76B5EE0-7A31-4E98-9046-DEB20A06C325}"/>
  </dataValidations>
  <printOptions horizontalCentered="1" verticalCentered="1"/>
  <pageMargins left="0.7" right="0.7" top="0.75" bottom="0.75" header="0.3" footer="0.3"/>
  <pageSetup scale="89" orientation="landscape" r:id="rId1"/>
  <headerFooter differentFirst="1">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H14"/>
  <sheetViews>
    <sheetView showGridLines="0" zoomScale="90" zoomScaleNormal="90" workbookViewId="0"/>
  </sheetViews>
  <sheetFormatPr defaultColWidth="8.90625" defaultRowHeight="13.8"/>
  <cols>
    <col min="1" max="1" width="2.81640625" customWidth="1"/>
    <col min="2" max="2" width="18.453125" customWidth="1"/>
    <col min="3" max="8" width="17.81640625" customWidth="1"/>
    <col min="9" max="9" width="2.81640625" customWidth="1"/>
    <col min="10" max="10" width="10.6328125" customWidth="1"/>
  </cols>
  <sheetData>
    <row r="1" spans="1:8" ht="59.25" customHeight="1">
      <c r="A1" s="8"/>
      <c r="B1" s="37" t="str">
        <f>"March "&amp;CalendarYear</f>
        <v>March 2020</v>
      </c>
      <c r="C1" s="38"/>
      <c r="D1" s="38"/>
      <c r="E1" s="39"/>
      <c r="F1" s="39"/>
      <c r="G1" s="39"/>
      <c r="H1" s="40"/>
    </row>
    <row r="2" spans="1:8" ht="21.75" customHeight="1">
      <c r="A2" s="8"/>
      <c r="B2" s="9" t="str">
        <f>IF(WeekStart="SUNDAY", "SUNDAY","MONDAY")</f>
        <v>SUNDAY</v>
      </c>
      <c r="C2" s="9" t="str">
        <f t="shared" ref="C2:H2" si="0">UPPER(TEXT(C3,"dddd"))</f>
        <v>MONDAY</v>
      </c>
      <c r="D2" s="9" t="str">
        <f t="shared" si="0"/>
        <v>TUESDAY</v>
      </c>
      <c r="E2" s="9" t="str">
        <f t="shared" si="0"/>
        <v>WEDNESDAY</v>
      </c>
      <c r="F2" s="9" t="str">
        <f t="shared" si="0"/>
        <v>THURSDAY</v>
      </c>
      <c r="G2" s="9" t="str">
        <f t="shared" si="0"/>
        <v>FRIDAY</v>
      </c>
      <c r="H2" s="9" t="str">
        <f t="shared" si="0"/>
        <v>SATURDAY</v>
      </c>
    </row>
    <row r="3" spans="1:8" ht="19.5" customHeight="1">
      <c r="A3" s="8"/>
      <c r="B3" s="15">
        <f t="array" ref="B3:H3">DaysAndWeeks+DATE(CalendarYear,3,1)-WEEKDAY(DATE(CalendarYear,3,1),(WeekStart="Monday")+1)+1</f>
        <v>43891</v>
      </c>
      <c r="C3" s="15">
        <v>43892</v>
      </c>
      <c r="D3" s="15">
        <v>43893</v>
      </c>
      <c r="E3" s="15">
        <v>43894</v>
      </c>
      <c r="F3" s="15">
        <v>43895</v>
      </c>
      <c r="G3" s="15">
        <v>43896</v>
      </c>
      <c r="H3" s="15">
        <v>43897</v>
      </c>
    </row>
    <row r="4" spans="1:8" ht="57.9" customHeight="1">
      <c r="A4" s="8"/>
      <c r="B4" s="8"/>
      <c r="C4" s="8"/>
      <c r="D4" s="8"/>
      <c r="E4" s="8"/>
      <c r="F4" s="8"/>
      <c r="G4" s="8"/>
      <c r="H4" s="15"/>
    </row>
    <row r="5" spans="1:8" ht="19.5" customHeight="1">
      <c r="A5" s="8"/>
      <c r="B5" s="13">
        <f t="array" ref="B5:H5">DaysAndWeeks+DATE(CalendarYear,3,1)-WEEKDAY(DATE(CalendarYear,3,1),(WeekStart="Monday")+1)+8</f>
        <v>43898</v>
      </c>
      <c r="C5" s="13">
        <v>43899</v>
      </c>
      <c r="D5" s="13">
        <v>43900</v>
      </c>
      <c r="E5" s="13">
        <v>43901</v>
      </c>
      <c r="F5" s="13">
        <v>43902</v>
      </c>
      <c r="G5" s="13">
        <v>43903</v>
      </c>
      <c r="H5" s="13">
        <v>43904</v>
      </c>
    </row>
    <row r="6" spans="1:8" ht="57.9" customHeight="1">
      <c r="A6" s="8"/>
      <c r="B6" s="13"/>
      <c r="C6" s="13"/>
      <c r="D6" s="13"/>
      <c r="E6" s="13"/>
      <c r="F6" s="13"/>
      <c r="G6" s="13"/>
      <c r="H6" s="13"/>
    </row>
    <row r="7" spans="1:8" ht="19.5" customHeight="1">
      <c r="A7" s="8"/>
      <c r="B7" s="15">
        <f t="array" ref="B7:H7">DaysAndWeeks+DATE(CalendarYear,3,1)-WEEKDAY(DATE(CalendarYear,3,1),(WeekStart="Monday")+1)+15</f>
        <v>43905</v>
      </c>
      <c r="C7" s="15">
        <v>43906</v>
      </c>
      <c r="D7" s="15">
        <v>43907</v>
      </c>
      <c r="E7" s="15">
        <v>43908</v>
      </c>
      <c r="F7" s="15">
        <v>43909</v>
      </c>
      <c r="G7" s="15">
        <v>43910</v>
      </c>
      <c r="H7" s="15">
        <v>43911</v>
      </c>
    </row>
    <row r="8" spans="1:8" ht="57.9" customHeight="1">
      <c r="A8" s="8"/>
      <c r="B8" s="15"/>
      <c r="C8" s="15"/>
      <c r="D8" s="15"/>
      <c r="E8" s="15"/>
      <c r="F8" s="15"/>
      <c r="G8" s="15"/>
      <c r="H8" s="15"/>
    </row>
    <row r="9" spans="1:8" ht="19.5" customHeight="1">
      <c r="A9" s="8"/>
      <c r="B9" s="13">
        <f t="array" ref="B9:H9">DaysAndWeeks+DATE(CalendarYear,3,1)-WEEKDAY(DATE(CalendarYear,3,1),(WeekStart="Monday")+1)+22</f>
        <v>43912</v>
      </c>
      <c r="C9" s="13">
        <v>43913</v>
      </c>
      <c r="D9" s="13">
        <v>43914</v>
      </c>
      <c r="E9" s="13">
        <v>43915</v>
      </c>
      <c r="F9" s="13">
        <v>43916</v>
      </c>
      <c r="G9" s="13">
        <v>43917</v>
      </c>
      <c r="H9" s="13">
        <v>43918</v>
      </c>
    </row>
    <row r="10" spans="1:8" ht="57.9" customHeight="1">
      <c r="A10" s="8"/>
      <c r="B10" s="13"/>
      <c r="C10" s="13"/>
      <c r="D10" s="13"/>
      <c r="E10" s="13"/>
      <c r="F10" s="13"/>
      <c r="G10" s="13"/>
      <c r="H10" s="13"/>
    </row>
    <row r="11" spans="1:8" ht="19.5" customHeight="1">
      <c r="A11" s="8"/>
      <c r="B11" s="15">
        <f t="array" ref="B11:H11">DaysAndWeeks+DATE(CalendarYear,3,1)-WEEKDAY(DATE(CalendarYear,3,1),(WeekStart="Monday")+1)+29</f>
        <v>43919</v>
      </c>
      <c r="C11" s="15">
        <v>43920</v>
      </c>
      <c r="D11" s="15">
        <v>43921</v>
      </c>
      <c r="E11" s="15">
        <v>43922</v>
      </c>
      <c r="F11" s="15">
        <v>43923</v>
      </c>
      <c r="G11" s="15">
        <v>43924</v>
      </c>
      <c r="H11" s="15">
        <v>43925</v>
      </c>
    </row>
    <row r="12" spans="1:8" ht="57.9" customHeight="1">
      <c r="A12" s="8"/>
      <c r="B12" s="15"/>
      <c r="C12" s="15"/>
      <c r="D12" s="15"/>
      <c r="E12" s="15"/>
      <c r="F12" s="15"/>
      <c r="G12" s="15"/>
      <c r="H12" s="15"/>
    </row>
    <row r="13" spans="1:8" ht="19.5" customHeight="1">
      <c r="A13" s="8"/>
      <c r="B13" s="13">
        <f t="array" ref="B13:C13">DaysAndWeeks+DATE(CalendarYear,3,1)-WEEKDAY(DATE(CalendarYear,3,1),(WeekStart="Monday")+1)+36</f>
        <v>43926</v>
      </c>
      <c r="C13" s="13">
        <v>43927</v>
      </c>
      <c r="D13" s="11" t="s">
        <v>1</v>
      </c>
      <c r="E13" s="75"/>
      <c r="F13" s="75"/>
      <c r="G13" s="75"/>
      <c r="H13" s="76"/>
    </row>
    <row r="14" spans="1:8" ht="57.9" customHeight="1">
      <c r="A14" s="8"/>
      <c r="B14" s="13"/>
      <c r="C14" s="13"/>
      <c r="D14" s="12"/>
      <c r="E14" s="77"/>
      <c r="F14" s="77"/>
      <c r="G14" s="77"/>
      <c r="H14" s="78"/>
    </row>
  </sheetData>
  <mergeCells count="1">
    <mergeCell ref="E13:H14"/>
  </mergeCells>
  <conditionalFormatting sqref="B11:H11 B13:C13">
    <cfRule type="expression" dxfId="33" priority="10">
      <formula>AND(DAY(B11)&gt;=1,DAY(B11)&lt;=15)</formula>
    </cfRule>
  </conditionalFormatting>
  <conditionalFormatting sqref="D13">
    <cfRule type="expression" dxfId="32" priority="7">
      <formula>AND(DAY(D13)&gt;=1,DAY(D13)&lt;=15)</formula>
    </cfRule>
  </conditionalFormatting>
  <conditionalFormatting sqref="E3">
    <cfRule type="expression" dxfId="31" priority="6">
      <formula>DAY(E3)&gt;8</formula>
    </cfRule>
  </conditionalFormatting>
  <conditionalFormatting sqref="F3:G3">
    <cfRule type="expression" dxfId="30" priority="4">
      <formula>DAY(F3)&gt;8</formula>
    </cfRule>
  </conditionalFormatting>
  <conditionalFormatting sqref="D3">
    <cfRule type="expression" dxfId="29" priority="3">
      <formula>DAY(D3)&gt;8</formula>
    </cfRule>
  </conditionalFormatting>
  <conditionalFormatting sqref="C3">
    <cfRule type="expression" dxfId="28" priority="2">
      <formula>DAY(C3)&gt;8</formula>
    </cfRule>
  </conditionalFormatting>
  <conditionalFormatting sqref="B3">
    <cfRule type="expression" dxfId="27" priority="1">
      <formula>DAY(B3)&gt;8</formula>
    </cfRule>
  </conditionalFormatting>
  <dataValidations xWindow="208" yWindow="410" count="9">
    <dataValidation allowBlank="1" showInputMessage="1" showErrorMessage="1" prompt="This row &amp; rows 6, 8, 10, 12, &amp; 14 are cells for entering daily notes related to the calendar day in the cell above" sqref="B4" xr:uid="{00000000-0002-0000-0200-000000000000}"/>
    <dataValidation allowBlank="1" showInputMessage="1" showErrorMessage="1" prompt="Enter Notes in this cell" sqref="E13:H14" xr:uid="{00000000-0002-0000-0200-000001000000}"/>
    <dataValidation allowBlank="1" showInputMessage="1" showErrorMessage="1" prompt="Enter Notes in the cell at right" sqref="D13:D14" xr:uid="{00000000-0002-0000-0200-000002000000}"/>
    <dataValidation allowBlank="1" showInputMessage="1" showErrorMessage="1" prompt="March month calendar" sqref="A1" xr:uid="{00000000-0002-0000-0200-000003000000}"/>
    <dataValidation allowBlank="1" showInputMessage="1" showErrorMessage="1" prompt="This row contains the weekday names for this calendar. This cell contains the starting day of the week. To change the starting day, enter a new weekday in cell K4 of the January worksheet" sqref="B2" xr:uid="{00000000-0002-0000-0200-000005000000}"/>
    <dataValidation allowBlank="1" showInputMessage="1" showErrorMessage="1" prompt="This row &amp; rows 5, 7, 9, 11 &amp; 13 contain calendar days of the week. If this cell doesn’t contain the number 1, then it is a day from the previous month. Enter notes in cell E13" sqref="B3" xr:uid="{00000000-0002-0000-0200-000006000000}"/>
    <dataValidation allowBlank="1" showErrorMessage="1" prompt="The year in this cell is automatically updated based on the year entered in January worksheet. Calendar below has dates for previous and next month with lighter font shade" sqref="B1" xr:uid="{00000000-0002-0000-0200-000007000000}"/>
    <dataValidation allowBlank="1" showInputMessage="1" showErrorMessage="1" prompt="Automatically determined weekday" sqref="C2:H2" xr:uid="{00000000-0002-0000-0200-000008000000}"/>
    <dataValidation allowBlank="1" showInputMessage="1" showErrorMessage="1" prompt="The year in this cell is automatically updated. Select another year in cell K3 of the January worksheet to change the year" sqref="C1" xr:uid="{C1995E01-AAE3-4041-A81C-0B13ED717A16}"/>
  </dataValidations>
  <printOptions horizontalCentered="1" verticalCentered="1"/>
  <pageMargins left="0.7" right="0.7" top="0.75" bottom="0.75" header="0.3" footer="0.3"/>
  <pageSetup scale="89" orientation="landscape" r:id="rId1"/>
  <headerFooter differentFirst="1">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pageSetUpPr fitToPage="1"/>
  </sheetPr>
  <dimension ref="A1:H14"/>
  <sheetViews>
    <sheetView showGridLines="0" zoomScale="90" zoomScaleNormal="90" workbookViewId="0"/>
  </sheetViews>
  <sheetFormatPr defaultColWidth="8.90625" defaultRowHeight="13.8"/>
  <cols>
    <col min="1" max="1" width="2.81640625" customWidth="1"/>
    <col min="2" max="2" width="18.453125" customWidth="1"/>
    <col min="3" max="8" width="17.81640625" customWidth="1"/>
    <col min="9" max="9" width="2.81640625" customWidth="1"/>
    <col min="10" max="10" width="10.6328125" customWidth="1"/>
  </cols>
  <sheetData>
    <row r="1" spans="1:8" ht="59.25" customHeight="1">
      <c r="A1" s="8"/>
      <c r="B1" s="35" t="str">
        <f>"April "&amp;CalendarYear</f>
        <v>April 2020</v>
      </c>
      <c r="C1" s="20"/>
      <c r="D1" s="20"/>
      <c r="E1" s="21"/>
      <c r="F1" s="21"/>
      <c r="G1" s="21"/>
      <c r="H1" s="36"/>
    </row>
    <row r="2" spans="1:8" ht="21.75" customHeight="1">
      <c r="A2" s="8"/>
      <c r="B2" s="9" t="str">
        <f>IF(WeekStart="SUNDAY", "SUNDAY","MONDAY")</f>
        <v>SUNDAY</v>
      </c>
      <c r="C2" s="9" t="str">
        <f t="shared" ref="C2:H2" si="0">UPPER(TEXT(C3,"dddd"))</f>
        <v>MONDAY</v>
      </c>
      <c r="D2" s="9" t="str">
        <f t="shared" si="0"/>
        <v>TUESDAY</v>
      </c>
      <c r="E2" s="9" t="str">
        <f t="shared" si="0"/>
        <v>WEDNESDAY</v>
      </c>
      <c r="F2" s="9" t="str">
        <f t="shared" si="0"/>
        <v>THURSDAY</v>
      </c>
      <c r="G2" s="9" t="str">
        <f t="shared" si="0"/>
        <v>FRIDAY</v>
      </c>
      <c r="H2" s="9" t="str">
        <f t="shared" si="0"/>
        <v>SATURDAY</v>
      </c>
    </row>
    <row r="3" spans="1:8" ht="19.5" customHeight="1">
      <c r="A3" s="8"/>
      <c r="B3" s="15">
        <f t="array" ref="B3:H3">DaysAndWeeks+DATE(CalendarYear,4,1)-WEEKDAY(DATE(CalendarYear,4,1),(WeekStart="Monday")+1)+1</f>
        <v>43919</v>
      </c>
      <c r="C3" s="15">
        <v>43920</v>
      </c>
      <c r="D3" s="15">
        <v>43921</v>
      </c>
      <c r="E3" s="15">
        <v>43922</v>
      </c>
      <c r="F3" s="15">
        <v>43923</v>
      </c>
      <c r="G3" s="15">
        <v>43924</v>
      </c>
      <c r="H3" s="15">
        <v>43925</v>
      </c>
    </row>
    <row r="4" spans="1:8" ht="57.9" customHeight="1">
      <c r="A4" s="8"/>
      <c r="B4" s="15"/>
      <c r="C4" s="15"/>
      <c r="D4" s="15"/>
      <c r="E4" s="15"/>
      <c r="F4" s="15"/>
      <c r="G4" s="15"/>
      <c r="H4" s="15"/>
    </row>
    <row r="5" spans="1:8" ht="19.5" customHeight="1">
      <c r="A5" s="8"/>
      <c r="B5" s="13">
        <f t="array" ref="B5:H5">DaysAndWeeks+DATE(CalendarYear,4,1)-WEEKDAY(DATE(CalendarYear,4,1),(WeekStart="Monday")+1)+8</f>
        <v>43926</v>
      </c>
      <c r="C5" s="13">
        <v>43927</v>
      </c>
      <c r="D5" s="13">
        <v>43928</v>
      </c>
      <c r="E5" s="13">
        <v>43929</v>
      </c>
      <c r="F5" s="13">
        <v>43930</v>
      </c>
      <c r="G5" s="13">
        <v>43931</v>
      </c>
      <c r="H5" s="13">
        <v>43932</v>
      </c>
    </row>
    <row r="6" spans="1:8" ht="57.9" customHeight="1">
      <c r="A6" s="8"/>
      <c r="B6" s="13"/>
      <c r="C6" s="13"/>
      <c r="D6" s="13"/>
      <c r="E6" s="13"/>
      <c r="F6" s="13"/>
      <c r="G6" s="13"/>
      <c r="H6" s="13"/>
    </row>
    <row r="7" spans="1:8" ht="19.5" customHeight="1">
      <c r="A7" s="8"/>
      <c r="B7" s="15">
        <f t="array" ref="B7:H7">DaysAndWeeks+DATE(CalendarYear,4,1)-WEEKDAY(DATE(CalendarYear,4,1),(WeekStart="Monday")+1)+15</f>
        <v>43933</v>
      </c>
      <c r="C7" s="15">
        <v>43934</v>
      </c>
      <c r="D7" s="15">
        <v>43935</v>
      </c>
      <c r="E7" s="15">
        <v>43936</v>
      </c>
      <c r="F7" s="15">
        <v>43937</v>
      </c>
      <c r="G7" s="15">
        <v>43938</v>
      </c>
      <c r="H7" s="15">
        <v>43939</v>
      </c>
    </row>
    <row r="8" spans="1:8" ht="57.9" customHeight="1">
      <c r="A8" s="8"/>
      <c r="B8" s="15"/>
      <c r="C8" s="15"/>
      <c r="D8" s="15"/>
      <c r="E8" s="15"/>
      <c r="F8" s="15"/>
      <c r="G8" s="15"/>
      <c r="H8" s="15"/>
    </row>
    <row r="9" spans="1:8" ht="19.5" customHeight="1">
      <c r="A9" s="8"/>
      <c r="B9" s="13">
        <f t="array" ref="B9:H9">DaysAndWeeks+DATE(CalendarYear,4,1)-WEEKDAY(DATE(CalendarYear,4,1),(WeekStart="Monday")+1)+22</f>
        <v>43940</v>
      </c>
      <c r="C9" s="13">
        <v>43941</v>
      </c>
      <c r="D9" s="13">
        <v>43942</v>
      </c>
      <c r="E9" s="13">
        <v>43943</v>
      </c>
      <c r="F9" s="13">
        <v>43944</v>
      </c>
      <c r="G9" s="13">
        <v>43945</v>
      </c>
      <c r="H9" s="13">
        <v>43946</v>
      </c>
    </row>
    <row r="10" spans="1:8" ht="57.9" customHeight="1">
      <c r="A10" s="8"/>
      <c r="B10" s="13"/>
      <c r="C10" s="13"/>
      <c r="D10" s="13"/>
      <c r="E10" s="13"/>
      <c r="F10" s="13"/>
      <c r="G10" s="13"/>
      <c r="H10" s="13"/>
    </row>
    <row r="11" spans="1:8" ht="19.5" customHeight="1">
      <c r="A11" s="8"/>
      <c r="B11" s="15">
        <f t="array" ref="B11:H11">DaysAndWeeks+DATE(CalendarYear,4,1)-WEEKDAY(DATE(CalendarYear,4,1),(WeekStart="Monday")+1)+29</f>
        <v>43947</v>
      </c>
      <c r="C11" s="15">
        <v>43948</v>
      </c>
      <c r="D11" s="15">
        <v>43949</v>
      </c>
      <c r="E11" s="15">
        <v>43950</v>
      </c>
      <c r="F11" s="15">
        <v>43951</v>
      </c>
      <c r="G11" s="15">
        <v>43952</v>
      </c>
      <c r="H11" s="15">
        <v>43953</v>
      </c>
    </row>
    <row r="12" spans="1:8" ht="57.9" customHeight="1">
      <c r="A12" s="8"/>
      <c r="B12" s="15"/>
      <c r="C12" s="15"/>
      <c r="D12" s="15"/>
      <c r="E12" s="15"/>
      <c r="F12" s="15"/>
      <c r="G12" s="15"/>
      <c r="H12" s="15"/>
    </row>
    <row r="13" spans="1:8" ht="19.5" customHeight="1">
      <c r="A13" s="8"/>
      <c r="B13" s="13">
        <f t="array" ref="B13:C13">DaysAndWeeks+DATE(CalendarYear,4,1)-WEEKDAY(DATE(CalendarYear,4,1),(WeekStart="Monday")+1)+36</f>
        <v>43954</v>
      </c>
      <c r="C13" s="13">
        <v>43955</v>
      </c>
      <c r="D13" s="11" t="s">
        <v>1</v>
      </c>
      <c r="E13" s="75"/>
      <c r="F13" s="75"/>
      <c r="G13" s="75"/>
      <c r="H13" s="76"/>
    </row>
    <row r="14" spans="1:8" ht="57.9" customHeight="1">
      <c r="A14" s="8"/>
      <c r="B14" s="13"/>
      <c r="C14" s="13"/>
      <c r="D14" s="12"/>
      <c r="E14" s="77"/>
      <c r="F14" s="77"/>
      <c r="G14" s="77"/>
      <c r="H14" s="78"/>
    </row>
  </sheetData>
  <mergeCells count="1">
    <mergeCell ref="E13:H14"/>
  </mergeCells>
  <conditionalFormatting sqref="B11:H11 B13:C13">
    <cfRule type="expression" dxfId="26" priority="4">
      <formula>AND(DAY(B11)&gt;=1,DAY(B11)&lt;=15)</formula>
    </cfRule>
  </conditionalFormatting>
  <conditionalFormatting sqref="B3:G3">
    <cfRule type="expression" dxfId="25" priority="3">
      <formula>DAY(B3)&gt;8</formula>
    </cfRule>
  </conditionalFormatting>
  <conditionalFormatting sqref="D13">
    <cfRule type="expression" dxfId="24" priority="1">
      <formula>AND(DAY(D13)&gt;=1,DAY(D13)&lt;=15)</formula>
    </cfRule>
  </conditionalFormatting>
  <dataValidations count="9">
    <dataValidation allowBlank="1" showInputMessage="1" showErrorMessage="1" prompt="Automatically determined weekday" sqref="C2:H2" xr:uid="{00000000-0002-0000-0300-000000000000}"/>
    <dataValidation allowBlank="1" showErrorMessage="1" prompt="The year in this cell is automatically updated based on the year entered in January worksheet. Calendar below has dates for previous and next month with lighter font shade" sqref="B1" xr:uid="{00000000-0002-0000-0300-000001000000}"/>
    <dataValidation allowBlank="1" showInputMessage="1" showErrorMessage="1" prompt="This row &amp; rows 5, 7, 9, 11 &amp; 13 contain calendar days of the week. If this cell doesn’t contain the number 1, then it is a day from the previous month. Enter notes in cell E13" sqref="B3" xr:uid="{00000000-0002-0000-0300-000002000000}"/>
    <dataValidation allowBlank="1" showInputMessage="1" showErrorMessage="1" prompt="This row contains the weekday names for this calendar. This cell contains the starting day of the week. To change the starting day, enter a new weekday in cell K4 of the January worksheet" sqref="B2" xr:uid="{00000000-0002-0000-0300-000003000000}"/>
    <dataValidation allowBlank="1" showInputMessage="1" showErrorMessage="1" prompt="April month calendar" sqref="A1" xr:uid="{00000000-0002-0000-0300-000005000000}"/>
    <dataValidation allowBlank="1" showInputMessage="1" showErrorMessage="1" prompt="Enter Notes in the cell at right" sqref="D13:D14" xr:uid="{00000000-0002-0000-0300-000006000000}"/>
    <dataValidation allowBlank="1" showInputMessage="1" showErrorMessage="1" prompt="Enter Notes in this cell" sqref="E13:H14" xr:uid="{00000000-0002-0000-0300-000007000000}"/>
    <dataValidation allowBlank="1" showInputMessage="1" showErrorMessage="1" prompt="This row &amp; rows 6, 8, 10, 12, &amp; 14 are cells for entering daily notes related to the calendar day in the cell above" sqref="B4" xr:uid="{00000000-0002-0000-0300-000008000000}"/>
    <dataValidation allowBlank="1" showInputMessage="1" showErrorMessage="1" prompt="The year in this cell is automatically updated. Select another year in cell K3 of the January worksheet to change the year" sqref="C1" xr:uid="{D16B5673-0252-4E4D-BE2B-2E1EE12D2911}"/>
  </dataValidations>
  <printOptions horizontalCentered="1" verticalCentered="1"/>
  <pageMargins left="0.7" right="0.7" top="0.75" bottom="0.75" header="0.3" footer="0.3"/>
  <pageSetup scale="89" orientation="landscape" r:id="rId1"/>
  <headerFooter differentFirst="1">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pageSetUpPr fitToPage="1"/>
  </sheetPr>
  <dimension ref="A1:H14"/>
  <sheetViews>
    <sheetView showGridLines="0" zoomScale="90" zoomScaleNormal="90" workbookViewId="0"/>
  </sheetViews>
  <sheetFormatPr defaultColWidth="8.90625" defaultRowHeight="13.8"/>
  <cols>
    <col min="1" max="1" width="2.81640625" customWidth="1"/>
    <col min="2" max="2" width="18.453125" customWidth="1"/>
    <col min="3" max="8" width="17.81640625" customWidth="1"/>
    <col min="9" max="9" width="2.81640625" customWidth="1"/>
    <col min="10" max="10" width="10.6328125" customWidth="1"/>
  </cols>
  <sheetData>
    <row r="1" spans="1:8" ht="59.25" customHeight="1">
      <c r="A1" s="8"/>
      <c r="B1" s="41" t="str">
        <f>"May "&amp;CalendarYear</f>
        <v>May 2020</v>
      </c>
      <c r="C1" s="42"/>
      <c r="D1" s="42"/>
      <c r="E1" s="43"/>
      <c r="F1" s="43"/>
      <c r="G1" s="43"/>
      <c r="H1" s="44"/>
    </row>
    <row r="2" spans="1:8" ht="21.75" customHeight="1">
      <c r="A2" s="8"/>
      <c r="B2" s="9" t="str">
        <f>IF(WeekStart="SUNDAY", "SUNDAY","MONDAY")</f>
        <v>SUNDAY</v>
      </c>
      <c r="C2" s="9" t="str">
        <f t="shared" ref="C2:H2" si="0">UPPER(TEXT(C3,"dddd"))</f>
        <v>MONDAY</v>
      </c>
      <c r="D2" s="9" t="str">
        <f t="shared" si="0"/>
        <v>TUESDAY</v>
      </c>
      <c r="E2" s="9" t="str">
        <f t="shared" si="0"/>
        <v>WEDNESDAY</v>
      </c>
      <c r="F2" s="9" t="str">
        <f t="shared" si="0"/>
        <v>THURSDAY</v>
      </c>
      <c r="G2" s="9" t="str">
        <f t="shared" si="0"/>
        <v>FRIDAY</v>
      </c>
      <c r="H2" s="9" t="str">
        <f t="shared" si="0"/>
        <v>SATURDAY</v>
      </c>
    </row>
    <row r="3" spans="1:8" ht="19.5" customHeight="1">
      <c r="A3" s="8"/>
      <c r="B3" s="15">
        <f t="array" ref="B3:H3">DaysAndWeeks+DATE(CalendarYear,5,1)-WEEKDAY(DATE(CalendarYear,5,1),(WeekStart="Monday")+1)+1</f>
        <v>43947</v>
      </c>
      <c r="C3" s="15">
        <v>43948</v>
      </c>
      <c r="D3" s="15">
        <v>43949</v>
      </c>
      <c r="E3" s="15">
        <v>43950</v>
      </c>
      <c r="F3" s="15">
        <v>43951</v>
      </c>
      <c r="G3" s="15">
        <v>43952</v>
      </c>
      <c r="H3" s="15">
        <v>43953</v>
      </c>
    </row>
    <row r="4" spans="1:8" ht="57.9" customHeight="1">
      <c r="A4" s="8"/>
      <c r="B4" s="15"/>
      <c r="C4" s="15"/>
      <c r="D4" s="15"/>
      <c r="E4" s="15"/>
      <c r="F4" s="15"/>
      <c r="G4" s="15"/>
      <c r="H4" s="15"/>
    </row>
    <row r="5" spans="1:8" ht="19.5" customHeight="1">
      <c r="A5" s="8"/>
      <c r="B5" s="13">
        <f t="array" ref="B5:H5">DaysAndWeeks+DATE(CalendarYear,5,1)-WEEKDAY(DATE(CalendarYear,5,1),(WeekStart="Monday")+1)+8</f>
        <v>43954</v>
      </c>
      <c r="C5" s="13">
        <v>43955</v>
      </c>
      <c r="D5" s="13">
        <v>43956</v>
      </c>
      <c r="E5" s="13">
        <v>43957</v>
      </c>
      <c r="F5" s="13">
        <v>43958</v>
      </c>
      <c r="G5" s="13">
        <v>43959</v>
      </c>
      <c r="H5" s="13">
        <v>43960</v>
      </c>
    </row>
    <row r="6" spans="1:8" ht="57.9" customHeight="1">
      <c r="A6" s="8"/>
      <c r="B6" s="13"/>
      <c r="C6" s="13"/>
      <c r="D6" s="13"/>
      <c r="E6" s="13"/>
      <c r="F6" s="13"/>
      <c r="G6" s="13"/>
      <c r="H6" s="13"/>
    </row>
    <row r="7" spans="1:8" ht="19.5" customHeight="1">
      <c r="A7" s="8"/>
      <c r="B7" s="15">
        <f t="array" ref="B7:H7">DaysAndWeeks+DATE(CalendarYear,5,1)-WEEKDAY(DATE(CalendarYear,5,1),(WeekStart="Monday")+1)+15</f>
        <v>43961</v>
      </c>
      <c r="C7" s="15">
        <v>43962</v>
      </c>
      <c r="D7" s="15">
        <v>43963</v>
      </c>
      <c r="E7" s="15">
        <v>43964</v>
      </c>
      <c r="F7" s="15">
        <v>43965</v>
      </c>
      <c r="G7" s="15">
        <v>43966</v>
      </c>
      <c r="H7" s="15">
        <v>43967</v>
      </c>
    </row>
    <row r="8" spans="1:8" ht="57.9" customHeight="1">
      <c r="A8" s="8"/>
      <c r="B8" s="15"/>
      <c r="C8" s="15"/>
      <c r="D8" s="15"/>
      <c r="E8" s="15"/>
      <c r="F8" s="15"/>
      <c r="G8" s="15"/>
      <c r="H8" s="15"/>
    </row>
    <row r="9" spans="1:8" ht="19.5" customHeight="1">
      <c r="A9" s="8"/>
      <c r="B9" s="13">
        <f t="array" ref="B9:H9">DaysAndWeeks+DATE(CalendarYear,5,1)-WEEKDAY(DATE(CalendarYear,5,1),(WeekStart="Monday")+1)+22</f>
        <v>43968</v>
      </c>
      <c r="C9" s="13">
        <v>43969</v>
      </c>
      <c r="D9" s="13">
        <v>43970</v>
      </c>
      <c r="E9" s="13">
        <v>43971</v>
      </c>
      <c r="F9" s="13">
        <v>43972</v>
      </c>
      <c r="G9" s="13">
        <v>43973</v>
      </c>
      <c r="H9" s="13">
        <v>43974</v>
      </c>
    </row>
    <row r="10" spans="1:8" ht="57.9" customHeight="1">
      <c r="A10" s="8"/>
      <c r="B10" s="13"/>
      <c r="C10" s="13"/>
      <c r="D10" s="13"/>
      <c r="E10" s="13"/>
      <c r="F10" s="13"/>
      <c r="G10" s="13"/>
      <c r="H10" s="13"/>
    </row>
    <row r="11" spans="1:8" ht="19.5" customHeight="1">
      <c r="A11" s="8"/>
      <c r="B11" s="15">
        <f t="array" ref="B11:H11">DaysAndWeeks+DATE(CalendarYear,5,1)-WEEKDAY(DATE(CalendarYear,5,1),(WeekStart="Monday")+1)+29</f>
        <v>43975</v>
      </c>
      <c r="C11" s="15">
        <v>43976</v>
      </c>
      <c r="D11" s="15">
        <v>43977</v>
      </c>
      <c r="E11" s="15">
        <v>43978</v>
      </c>
      <c r="F11" s="15">
        <v>43979</v>
      </c>
      <c r="G11" s="15">
        <v>43980</v>
      </c>
      <c r="H11" s="15">
        <v>43981</v>
      </c>
    </row>
    <row r="12" spans="1:8" ht="57.9" customHeight="1">
      <c r="A12" s="8"/>
      <c r="B12" s="15"/>
      <c r="C12" s="15"/>
      <c r="D12" s="15"/>
      <c r="E12" s="15"/>
      <c r="F12" s="15"/>
      <c r="G12" s="15"/>
      <c r="H12" s="15"/>
    </row>
    <row r="13" spans="1:8" ht="19.5" customHeight="1">
      <c r="A13" s="8"/>
      <c r="B13" s="13">
        <f t="array" ref="B13:C13">DaysAndWeeks+DATE(CalendarYear,5,1)-WEEKDAY(DATE(CalendarYear,5,1),(WeekStart="Monday")+1)+36</f>
        <v>43982</v>
      </c>
      <c r="C13" s="13">
        <v>43983</v>
      </c>
      <c r="D13" s="11" t="s">
        <v>1</v>
      </c>
      <c r="E13" s="75"/>
      <c r="F13" s="75"/>
      <c r="G13" s="75"/>
      <c r="H13" s="76"/>
    </row>
    <row r="14" spans="1:8" ht="57.9" customHeight="1">
      <c r="A14" s="8"/>
      <c r="B14" s="13"/>
      <c r="C14" s="13"/>
      <c r="D14" s="12"/>
      <c r="E14" s="77"/>
      <c r="F14" s="77"/>
      <c r="G14" s="77"/>
      <c r="H14" s="78"/>
    </row>
  </sheetData>
  <mergeCells count="1">
    <mergeCell ref="E13:H14"/>
  </mergeCells>
  <conditionalFormatting sqref="B11:H11 B13:C13">
    <cfRule type="expression" dxfId="23" priority="4">
      <formula>AND(DAY(B11)&gt;=1,DAY(B11)&lt;=15)</formula>
    </cfRule>
  </conditionalFormatting>
  <conditionalFormatting sqref="B3:G3">
    <cfRule type="expression" dxfId="22" priority="3">
      <formula>DAY(B3)&gt;8</formula>
    </cfRule>
  </conditionalFormatting>
  <conditionalFormatting sqref="D13">
    <cfRule type="expression" dxfId="21" priority="1">
      <formula>AND(DAY(D13)&gt;=1,DAY(D13)&lt;=15)</formula>
    </cfRule>
  </conditionalFormatting>
  <dataValidations count="9">
    <dataValidation allowBlank="1" showInputMessage="1" showErrorMessage="1" prompt="Automatically determined weekday" sqref="C2:H2" xr:uid="{00000000-0002-0000-0400-000000000000}"/>
    <dataValidation allowBlank="1" showErrorMessage="1" prompt="The year in this cell is automatically updated based on the year entered in January worksheet. Calendar below has dates for previous and next month with lighter font shade" sqref="B1" xr:uid="{00000000-0002-0000-0400-000001000000}"/>
    <dataValidation allowBlank="1" showInputMessage="1" showErrorMessage="1" prompt="This row &amp; rows 5, 7, 9, 11 &amp; 13 contain calendar days of the week. If this cell doesn’t contain the number 1, then it is a day from the previous month. Enter notes in cell E13" sqref="B3" xr:uid="{00000000-0002-0000-0400-000002000000}"/>
    <dataValidation allowBlank="1" showInputMessage="1" showErrorMessage="1" prompt="This row contains the weekday names for this calendar. This cell contains the starting day of the week. To change the starting day, enter a new weekday in cell K4 of the January worksheet" sqref="B2" xr:uid="{00000000-0002-0000-0400-000003000000}"/>
    <dataValidation allowBlank="1" showInputMessage="1" showErrorMessage="1" prompt="May month calendar" sqref="A1" xr:uid="{00000000-0002-0000-0400-000005000000}"/>
    <dataValidation allowBlank="1" showInputMessage="1" showErrorMessage="1" prompt="Enter Notes in the cell at right" sqref="D13:D14" xr:uid="{00000000-0002-0000-0400-000006000000}"/>
    <dataValidation allowBlank="1" showInputMessage="1" showErrorMessage="1" prompt="Enter Notes in this cell" sqref="E13:H14" xr:uid="{00000000-0002-0000-0400-000007000000}"/>
    <dataValidation allowBlank="1" showInputMessage="1" showErrorMessage="1" prompt="This row &amp; rows 6, 8, 10, 12, &amp; 14 are cells for entering daily notes related to the calendar day in the cell above" sqref="B4" xr:uid="{00000000-0002-0000-0400-000008000000}"/>
    <dataValidation allowBlank="1" showInputMessage="1" showErrorMessage="1" prompt="The year in this cell is automatically updated. Select another year in cell K3 of the January worksheet to change the year" sqref="C1" xr:uid="{ABE90B0D-7A98-427F-982B-03C8A65C5CD7}"/>
  </dataValidations>
  <printOptions horizontalCentered="1" verticalCentered="1"/>
  <pageMargins left="0.7" right="0.7" top="0.75" bottom="0.75" header="0.3" footer="0.3"/>
  <pageSetup scale="89" orientation="landscape" r:id="rId1"/>
  <headerFooter differentFirst="1">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A1:H14"/>
  <sheetViews>
    <sheetView showGridLines="0" zoomScale="90" zoomScaleNormal="90" workbookViewId="0">
      <selection activeCell="B9" sqref="B9"/>
    </sheetView>
  </sheetViews>
  <sheetFormatPr defaultColWidth="8.90625" defaultRowHeight="13.8"/>
  <cols>
    <col min="1" max="1" width="2.81640625" customWidth="1"/>
    <col min="2" max="2" width="18.453125" customWidth="1"/>
    <col min="3" max="8" width="17.81640625" customWidth="1"/>
    <col min="9" max="9" width="2.81640625" customWidth="1"/>
    <col min="10" max="10" width="10.6328125" customWidth="1"/>
  </cols>
  <sheetData>
    <row r="1" spans="1:8" ht="59.25" customHeight="1">
      <c r="A1" s="8"/>
      <c r="B1" s="27" t="str">
        <f>"June "&amp;CalendarYear</f>
        <v>June 2020</v>
      </c>
      <c r="C1" s="28"/>
      <c r="D1" s="28"/>
      <c r="E1" s="29"/>
      <c r="F1" s="29"/>
      <c r="G1" s="29"/>
      <c r="H1" s="30"/>
    </row>
    <row r="2" spans="1:8" ht="21.75" customHeight="1">
      <c r="A2" s="8"/>
      <c r="B2" s="9" t="str">
        <f>IF(WeekStart="SUNDAY", "SUNDAY","MONDAY")</f>
        <v>SUNDAY</v>
      </c>
      <c r="C2" s="9" t="str">
        <f t="shared" ref="C2:H2" si="0">UPPER(TEXT(C3,"dddd"))</f>
        <v>MONDAY</v>
      </c>
      <c r="D2" s="9" t="str">
        <f t="shared" si="0"/>
        <v>TUESDAY</v>
      </c>
      <c r="E2" s="9" t="str">
        <f t="shared" si="0"/>
        <v>WEDNESDAY</v>
      </c>
      <c r="F2" s="9" t="str">
        <f t="shared" si="0"/>
        <v>THURSDAY</v>
      </c>
      <c r="G2" s="9" t="str">
        <f t="shared" si="0"/>
        <v>FRIDAY</v>
      </c>
      <c r="H2" s="9" t="str">
        <f t="shared" si="0"/>
        <v>SATURDAY</v>
      </c>
    </row>
    <row r="3" spans="1:8" ht="19.5" customHeight="1">
      <c r="A3" s="8"/>
      <c r="B3" s="15">
        <f t="array" ref="B3:H3">DaysAndWeeks+DATE(CalendarYear,6,1)-WEEKDAY(DATE(CalendarYear,6,1),(WeekStart="Monday")+1)+1</f>
        <v>43982</v>
      </c>
      <c r="C3" s="15">
        <v>43983</v>
      </c>
      <c r="D3" s="15">
        <v>43984</v>
      </c>
      <c r="E3" s="15">
        <v>43985</v>
      </c>
      <c r="F3" s="15">
        <v>43986</v>
      </c>
      <c r="G3" s="15">
        <v>43987</v>
      </c>
      <c r="H3" s="15">
        <v>43988</v>
      </c>
    </row>
    <row r="4" spans="1:8" ht="57.9" customHeight="1">
      <c r="A4" s="8"/>
      <c r="B4" s="15"/>
      <c r="C4" s="15"/>
      <c r="D4" s="15"/>
      <c r="E4" s="15"/>
      <c r="F4" s="15"/>
      <c r="G4" s="15"/>
      <c r="H4" s="15"/>
    </row>
    <row r="5" spans="1:8" ht="19.5" customHeight="1">
      <c r="A5" s="8"/>
      <c r="B5" s="13">
        <f t="array" ref="B5:H5">DaysAndWeeks+DATE(CalendarYear,6,1)-WEEKDAY(DATE(CalendarYear,6,1),(WeekStart="Monday")+1)+8</f>
        <v>43989</v>
      </c>
      <c r="C5" s="13">
        <v>43990</v>
      </c>
      <c r="D5" s="13">
        <v>43991</v>
      </c>
      <c r="E5" s="13">
        <v>43992</v>
      </c>
      <c r="F5" s="13">
        <v>43993</v>
      </c>
      <c r="G5" s="13">
        <v>43994</v>
      </c>
      <c r="H5" s="13">
        <v>43995</v>
      </c>
    </row>
    <row r="6" spans="1:8" ht="57.9" customHeight="1">
      <c r="A6" s="8"/>
      <c r="B6" s="13"/>
      <c r="C6" s="13"/>
      <c r="D6" s="13"/>
      <c r="E6" s="13"/>
      <c r="F6" s="13"/>
      <c r="G6" s="13"/>
      <c r="H6" s="13"/>
    </row>
    <row r="7" spans="1:8" ht="19.5" customHeight="1">
      <c r="A7" s="8"/>
      <c r="B7" s="15">
        <f t="array" ref="B7:H7">DaysAndWeeks+DATE(CalendarYear,6,1)-WEEKDAY(DATE(CalendarYear,6,1),(WeekStart="Monday")+1)+15</f>
        <v>43996</v>
      </c>
      <c r="C7" s="15">
        <v>43997</v>
      </c>
      <c r="D7" s="15">
        <v>43998</v>
      </c>
      <c r="E7" s="15">
        <v>43999</v>
      </c>
      <c r="F7" s="15">
        <v>44000</v>
      </c>
      <c r="G7" s="15">
        <v>44001</v>
      </c>
      <c r="H7" s="15">
        <v>44002</v>
      </c>
    </row>
    <row r="8" spans="1:8" ht="57.9" customHeight="1">
      <c r="A8" s="8"/>
      <c r="B8" s="15"/>
      <c r="C8" s="15"/>
      <c r="D8" s="15"/>
      <c r="E8" s="15"/>
      <c r="F8" s="15"/>
      <c r="G8" s="15"/>
      <c r="H8" s="15"/>
    </row>
    <row r="9" spans="1:8" ht="19.5" customHeight="1">
      <c r="A9" s="8"/>
      <c r="B9" s="13">
        <f t="array" ref="B9:H9">DaysAndWeeks+DATE(CalendarYear,6,1)-WEEKDAY(DATE(CalendarYear,6,1),(WeekStart="Monday")+1)+22</f>
        <v>44003</v>
      </c>
      <c r="C9" s="13">
        <v>44004</v>
      </c>
      <c r="D9" s="13">
        <v>44005</v>
      </c>
      <c r="E9" s="13">
        <v>44006</v>
      </c>
      <c r="F9" s="13">
        <v>44007</v>
      </c>
      <c r="G9" s="13">
        <v>44008</v>
      </c>
      <c r="H9" s="13">
        <v>44009</v>
      </c>
    </row>
    <row r="10" spans="1:8" ht="57.9" customHeight="1">
      <c r="A10" s="8"/>
      <c r="B10" s="13"/>
      <c r="C10" s="13"/>
      <c r="D10" s="13"/>
      <c r="E10" s="13"/>
      <c r="F10" s="13"/>
      <c r="G10" s="13"/>
      <c r="H10" s="13"/>
    </row>
    <row r="11" spans="1:8" ht="19.5" customHeight="1">
      <c r="A11" s="8"/>
      <c r="B11" s="15">
        <f t="array" ref="B11:H11">DaysAndWeeks+DATE(CalendarYear,6,1)-WEEKDAY(DATE(CalendarYear,6,1),(WeekStart="Monday")+1)+29</f>
        <v>44010</v>
      </c>
      <c r="C11" s="15">
        <v>44011</v>
      </c>
      <c r="D11" s="15">
        <v>44012</v>
      </c>
      <c r="E11" s="15">
        <v>44013</v>
      </c>
      <c r="F11" s="15">
        <v>44014</v>
      </c>
      <c r="G11" s="15">
        <v>44015</v>
      </c>
      <c r="H11" s="15">
        <v>44016</v>
      </c>
    </row>
    <row r="12" spans="1:8" ht="57.9" customHeight="1">
      <c r="A12" s="8"/>
      <c r="B12" s="15"/>
      <c r="C12" s="15"/>
      <c r="D12" s="15"/>
      <c r="E12" s="15"/>
      <c r="F12" s="15"/>
      <c r="G12" s="15"/>
      <c r="H12" s="15"/>
    </row>
    <row r="13" spans="1:8" ht="19.5" customHeight="1">
      <c r="A13" s="8"/>
      <c r="B13" s="13">
        <f t="array" ref="B13:C13">DaysAndWeeks+DATE(CalendarYear,6,1)-WEEKDAY(DATE(CalendarYear,6,1),(WeekStart="Monday")+1)+36</f>
        <v>44017</v>
      </c>
      <c r="C13" s="13">
        <v>44018</v>
      </c>
      <c r="D13" s="11" t="s">
        <v>1</v>
      </c>
      <c r="E13" s="75"/>
      <c r="F13" s="75"/>
      <c r="G13" s="75"/>
      <c r="H13" s="76"/>
    </row>
    <row r="14" spans="1:8" ht="57.9" customHeight="1">
      <c r="A14" s="8"/>
      <c r="B14" s="13"/>
      <c r="C14" s="13"/>
      <c r="D14" s="12"/>
      <c r="E14" s="77"/>
      <c r="F14" s="77"/>
      <c r="G14" s="77"/>
      <c r="H14" s="78"/>
    </row>
  </sheetData>
  <mergeCells count="1">
    <mergeCell ref="E13:H14"/>
  </mergeCells>
  <conditionalFormatting sqref="B11:H11 B13:C13">
    <cfRule type="expression" dxfId="20" priority="4">
      <formula>AND(DAY(B11)&gt;=1,DAY(B11)&lt;=15)</formula>
    </cfRule>
  </conditionalFormatting>
  <conditionalFormatting sqref="B3:G3">
    <cfRule type="expression" dxfId="19" priority="3">
      <formula>DAY(B3)&gt;8</formula>
    </cfRule>
  </conditionalFormatting>
  <conditionalFormatting sqref="D13">
    <cfRule type="expression" dxfId="18" priority="1">
      <formula>AND(DAY(D13)&gt;=1,DAY(D13)&lt;=15)</formula>
    </cfRule>
  </conditionalFormatting>
  <dataValidations count="9">
    <dataValidation allowBlank="1" showInputMessage="1" showErrorMessage="1" prompt="Automatically determined weekday" sqref="C2:H2" xr:uid="{00000000-0002-0000-0500-000000000000}"/>
    <dataValidation allowBlank="1" showErrorMessage="1" prompt="The year in this cell is automatically updated based on the year entered in January worksheet. Calendar below has dates for previous and next month with lighter font shade" sqref="B1" xr:uid="{00000000-0002-0000-0500-000001000000}"/>
    <dataValidation allowBlank="1" showInputMessage="1" showErrorMessage="1" prompt="This row &amp; rows 5, 7, 9, 11 &amp; 13 contain calendar days of the week. If this cell doesn’t contain the number 1, then it is a day from the previous month. Enter notes in cell E13" sqref="B3" xr:uid="{00000000-0002-0000-0500-000002000000}"/>
    <dataValidation allowBlank="1" showInputMessage="1" showErrorMessage="1" prompt="This row contains the weekday names for this calendar. This cell contains the starting day of the week. To change the starting day, enter a new weekday in cell K4 of the January worksheet" sqref="B2" xr:uid="{00000000-0002-0000-0500-000003000000}"/>
    <dataValidation allowBlank="1" showInputMessage="1" showErrorMessage="1" prompt="June month calendar" sqref="A1" xr:uid="{00000000-0002-0000-0500-000005000000}"/>
    <dataValidation allowBlank="1" showInputMessage="1" showErrorMessage="1" prompt="Enter Notes in the cell at right" sqref="D13:D14" xr:uid="{00000000-0002-0000-0500-000006000000}"/>
    <dataValidation allowBlank="1" showInputMessage="1" showErrorMessage="1" prompt="Enter Notes in this cell" sqref="E13:H14" xr:uid="{00000000-0002-0000-0500-000007000000}"/>
    <dataValidation allowBlank="1" showInputMessage="1" showErrorMessage="1" prompt="This row &amp; rows 6, 8, 10, 12, &amp; 14 are cells for entering daily notes related to the calendar day in the cell above" sqref="B4" xr:uid="{00000000-0002-0000-0500-000008000000}"/>
    <dataValidation allowBlank="1" showInputMessage="1" showErrorMessage="1" prompt="The year in this cell is automatically updated. Select another year in cell K3 of the January worksheet to change the year" sqref="C1" xr:uid="{3B5EBA9E-6F2A-4A06-88F5-C22A25660616}"/>
  </dataValidations>
  <printOptions horizontalCentered="1" verticalCentered="1"/>
  <pageMargins left="0.7" right="0.7" top="0.75" bottom="0.75" header="0.3" footer="0.3"/>
  <pageSetup scale="89" orientation="landscape" r:id="rId1"/>
  <headerFooter differentFirst="1">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pageSetUpPr fitToPage="1"/>
  </sheetPr>
  <dimension ref="A1:H14"/>
  <sheetViews>
    <sheetView showGridLines="0" tabSelected="1" zoomScale="90" zoomScaleNormal="90" workbookViewId="0">
      <selection activeCell="C12" sqref="C12"/>
    </sheetView>
  </sheetViews>
  <sheetFormatPr defaultColWidth="8.90625" defaultRowHeight="13.8"/>
  <cols>
    <col min="1" max="1" width="2.81640625" customWidth="1"/>
    <col min="2" max="2" width="18.453125" customWidth="1"/>
    <col min="3" max="8" width="17.81640625" customWidth="1"/>
    <col min="9" max="9" width="2.81640625" customWidth="1"/>
    <col min="10" max="10" width="10.6328125" customWidth="1"/>
  </cols>
  <sheetData>
    <row r="1" spans="1:8" ht="59.25" customHeight="1">
      <c r="A1" s="8"/>
      <c r="B1" s="45" t="str">
        <f>"July "&amp;CalendarYear</f>
        <v>July 2020</v>
      </c>
      <c r="C1" s="46"/>
      <c r="D1" s="46"/>
      <c r="E1" s="47"/>
      <c r="F1" s="47"/>
      <c r="G1" s="47"/>
      <c r="H1" s="48"/>
    </row>
    <row r="2" spans="1:8" ht="21.75" customHeight="1">
      <c r="A2" s="8"/>
      <c r="B2" s="9" t="str">
        <f>IF(WeekStart="SUNDAY", "SUNDAY","MONDAY")</f>
        <v>SUNDAY</v>
      </c>
      <c r="C2" s="9" t="str">
        <f t="shared" ref="C2:H2" si="0">UPPER(TEXT(C3,"dddd"))</f>
        <v>MONDAY</v>
      </c>
      <c r="D2" s="9" t="str">
        <f t="shared" si="0"/>
        <v>TUESDAY</v>
      </c>
      <c r="E2" s="9" t="str">
        <f t="shared" si="0"/>
        <v>WEDNESDAY</v>
      </c>
      <c r="F2" s="9" t="str">
        <f t="shared" si="0"/>
        <v>THURSDAY</v>
      </c>
      <c r="G2" s="9" t="str">
        <f t="shared" si="0"/>
        <v>FRIDAY</v>
      </c>
      <c r="H2" s="9" t="str">
        <f t="shared" si="0"/>
        <v>SATURDAY</v>
      </c>
    </row>
    <row r="3" spans="1:8" ht="19.5" customHeight="1">
      <c r="A3" s="8"/>
      <c r="B3" s="15">
        <f t="array" ref="B3:H3">DaysAndWeeks+DATE(CalendarYear,7,1)-WEEKDAY(DATE(CalendarYear,7,1),(WeekStart="Monday")+1)+1</f>
        <v>44010</v>
      </c>
      <c r="C3" s="15">
        <v>44011</v>
      </c>
      <c r="D3" s="15">
        <v>44012</v>
      </c>
      <c r="E3" s="15">
        <v>44013</v>
      </c>
      <c r="F3" s="15">
        <v>44014</v>
      </c>
      <c r="G3" s="15">
        <v>44015</v>
      </c>
      <c r="H3" s="15">
        <v>44016</v>
      </c>
    </row>
    <row r="4" spans="1:8" ht="57.9" customHeight="1">
      <c r="A4" s="8"/>
      <c r="B4" s="15"/>
      <c r="C4" s="15"/>
      <c r="D4" s="15"/>
      <c r="E4" s="15"/>
      <c r="F4" s="15"/>
      <c r="G4" s="15"/>
      <c r="H4" s="15"/>
    </row>
    <row r="5" spans="1:8" ht="19.5" customHeight="1">
      <c r="A5" s="8"/>
      <c r="B5" s="13">
        <f t="array" ref="B5:H5">DaysAndWeeks+DATE(CalendarYear,7,1)-WEEKDAY(DATE(CalendarYear,7,1),(WeekStart="Monday")+1)+8</f>
        <v>44017</v>
      </c>
      <c r="C5" s="13">
        <v>44018</v>
      </c>
      <c r="D5" s="13">
        <v>44019</v>
      </c>
      <c r="E5" s="13">
        <v>44020</v>
      </c>
      <c r="F5" s="13">
        <v>44021</v>
      </c>
      <c r="G5" s="13">
        <v>44022</v>
      </c>
      <c r="H5" s="13">
        <v>44023</v>
      </c>
    </row>
    <row r="6" spans="1:8" ht="57.9" customHeight="1">
      <c r="A6" s="8"/>
      <c r="B6" s="13"/>
      <c r="C6" s="13"/>
      <c r="D6" s="13"/>
      <c r="E6" s="13"/>
      <c r="F6" s="13"/>
      <c r="G6" s="13"/>
      <c r="H6" s="13"/>
    </row>
    <row r="7" spans="1:8" ht="19.5" customHeight="1">
      <c r="A7" s="8"/>
      <c r="B7" s="15">
        <f t="array" ref="B7:H7">DaysAndWeeks+DATE(CalendarYear,7,1)-WEEKDAY(DATE(CalendarYear,7,1),(WeekStart="Monday")+1)+15</f>
        <v>44024</v>
      </c>
      <c r="C7" s="15">
        <v>44025</v>
      </c>
      <c r="D7" s="15">
        <v>44026</v>
      </c>
      <c r="E7" s="15">
        <v>44027</v>
      </c>
      <c r="F7" s="15">
        <v>44028</v>
      </c>
      <c r="G7" s="15">
        <v>44029</v>
      </c>
      <c r="H7" s="15">
        <v>44030</v>
      </c>
    </row>
    <row r="8" spans="1:8" ht="57.9" customHeight="1">
      <c r="A8" s="8"/>
      <c r="B8" s="15"/>
      <c r="C8" s="15"/>
      <c r="D8" s="15"/>
      <c r="E8" s="15"/>
      <c r="F8" s="15"/>
      <c r="G8" s="15"/>
      <c r="H8" s="15"/>
    </row>
    <row r="9" spans="1:8" ht="19.5" customHeight="1">
      <c r="A9" s="8"/>
      <c r="B9" s="13">
        <f t="array" ref="B9:H9">DaysAndWeeks+DATE(CalendarYear,7,1)-WEEKDAY(DATE(CalendarYear,7,1),(WeekStart="Monday")+1)+22</f>
        <v>44031</v>
      </c>
      <c r="C9" s="13">
        <v>44032</v>
      </c>
      <c r="D9" s="13">
        <v>44033</v>
      </c>
      <c r="E9" s="13">
        <v>44034</v>
      </c>
      <c r="F9" s="13">
        <v>44035</v>
      </c>
      <c r="G9" s="13">
        <v>44036</v>
      </c>
      <c r="H9" s="13">
        <v>44037</v>
      </c>
    </row>
    <row r="10" spans="1:8" ht="57.9" customHeight="1">
      <c r="A10" s="8"/>
      <c r="B10" s="13"/>
      <c r="C10" s="74" t="s">
        <v>8</v>
      </c>
      <c r="D10" s="74" t="s">
        <v>16</v>
      </c>
      <c r="E10" s="13"/>
      <c r="F10" s="13"/>
      <c r="G10" s="13"/>
      <c r="H10" s="13"/>
    </row>
    <row r="11" spans="1:8" ht="19.5" customHeight="1">
      <c r="A11" s="8"/>
      <c r="B11" s="15">
        <f t="array" ref="B11:H11">DaysAndWeeks+DATE(CalendarYear,7,1)-WEEKDAY(DATE(CalendarYear,7,1),(WeekStart="Monday")+1)+29</f>
        <v>44038</v>
      </c>
      <c r="C11" s="15">
        <v>44039</v>
      </c>
      <c r="D11" s="15">
        <v>44040</v>
      </c>
      <c r="E11" s="15">
        <v>44041</v>
      </c>
      <c r="F11" s="15">
        <v>44042</v>
      </c>
      <c r="G11" s="15">
        <v>44043</v>
      </c>
      <c r="H11" s="15">
        <v>44044</v>
      </c>
    </row>
    <row r="12" spans="1:8" ht="57.9" customHeight="1">
      <c r="A12" s="8"/>
      <c r="B12" s="15"/>
      <c r="C12" s="73" t="s">
        <v>5</v>
      </c>
      <c r="D12" s="73" t="s">
        <v>6</v>
      </c>
      <c r="E12" s="15"/>
      <c r="F12" s="15"/>
      <c r="G12" s="15"/>
      <c r="H12" s="15"/>
    </row>
    <row r="13" spans="1:8" ht="19.5" customHeight="1">
      <c r="A13" s="8"/>
      <c r="B13" s="13">
        <f t="array" ref="B13:C13">DaysAndWeeks+DATE(CalendarYear,7,1)-WEEKDAY(DATE(CalendarYear,7,1),(WeekStart="Monday")+1)+36</f>
        <v>44045</v>
      </c>
      <c r="C13" s="13">
        <v>44046</v>
      </c>
      <c r="D13" s="11" t="s">
        <v>1</v>
      </c>
      <c r="E13" s="80" t="s">
        <v>7</v>
      </c>
      <c r="F13" s="80"/>
      <c r="G13" s="80"/>
      <c r="H13" s="81"/>
    </row>
    <row r="14" spans="1:8" ht="57.9" customHeight="1">
      <c r="A14" s="8"/>
      <c r="B14" s="13"/>
      <c r="C14" s="13"/>
      <c r="D14" s="12"/>
      <c r="E14" s="82"/>
      <c r="F14" s="82"/>
      <c r="G14" s="82"/>
      <c r="H14" s="83"/>
    </row>
  </sheetData>
  <dataConsolidate/>
  <mergeCells count="1">
    <mergeCell ref="E13:H14"/>
  </mergeCells>
  <conditionalFormatting sqref="B11:H11 B13:C13">
    <cfRule type="expression" dxfId="17" priority="4">
      <formula>AND(DAY(B11)&gt;=1,DAY(B11)&lt;=15)</formula>
    </cfRule>
  </conditionalFormatting>
  <conditionalFormatting sqref="B3:G3">
    <cfRule type="expression" dxfId="16" priority="3">
      <formula>DAY(B3)&gt;8</formula>
    </cfRule>
  </conditionalFormatting>
  <conditionalFormatting sqref="D13">
    <cfRule type="expression" dxfId="15" priority="1">
      <formula>AND(DAY(D13)&gt;=1,DAY(D13)&lt;=15)</formula>
    </cfRule>
  </conditionalFormatting>
  <dataValidations count="9">
    <dataValidation allowBlank="1" showInputMessage="1" showErrorMessage="1" prompt="Automatically determined weekday" sqref="C2:H2" xr:uid="{00000000-0002-0000-0600-000000000000}"/>
    <dataValidation allowBlank="1" showErrorMessage="1" prompt="The year in this cell is automatically updated based on the year entered in January worksheet. Calendar below has dates for previous and next month with lighter font shade" sqref="B1" xr:uid="{00000000-0002-0000-0600-000001000000}"/>
    <dataValidation allowBlank="1" showInputMessage="1" showErrorMessage="1" prompt="This row &amp; rows 5, 7, 9, 11 &amp; 13 contain calendar days of the week. If this cell doesn’t contain the number 1, then it is a day from the previous month. Enter notes in cell E13" sqref="B3" xr:uid="{00000000-0002-0000-0600-000002000000}"/>
    <dataValidation allowBlank="1" showInputMessage="1" showErrorMessage="1" prompt="This row contains the weekday names for this calendar. This cell contains the starting day of the week. To change the starting day, enter a new weekday in cell K4 of the January worksheet" sqref="B2" xr:uid="{00000000-0002-0000-0600-000003000000}"/>
    <dataValidation allowBlank="1" showInputMessage="1" showErrorMessage="1" prompt="The year in this cell is automatically updated. Select another year in cell K3 of the January worksheet to change the year" sqref="C1" xr:uid="{00000000-0002-0000-0600-000004000000}"/>
    <dataValidation allowBlank="1" showInputMessage="1" showErrorMessage="1" prompt="July month calendar" sqref="A1" xr:uid="{00000000-0002-0000-0600-000005000000}"/>
    <dataValidation allowBlank="1" showInputMessage="1" showErrorMessage="1" prompt="Enter Notes in the cell at right" sqref="D13:D14" xr:uid="{00000000-0002-0000-0600-000006000000}"/>
    <dataValidation allowBlank="1" showInputMessage="1" showErrorMessage="1" prompt="Enter Notes in this cell" sqref="E13:H14" xr:uid="{00000000-0002-0000-0600-000007000000}"/>
    <dataValidation allowBlank="1" showInputMessage="1" showErrorMessage="1" prompt="This row &amp; rows 6, 8, 10, 12, &amp; 14 are cells for entering daily notes related to the calendar day in the cell above" sqref="B4" xr:uid="{00000000-0002-0000-0600-000008000000}"/>
  </dataValidations>
  <printOptions horizontalCentered="1" verticalCentered="1"/>
  <pageMargins left="0.7" right="0.7" top="0.75" bottom="0.75" header="0.3" footer="0.3"/>
  <pageSetup scale="89" orientation="landscape" r:id="rId1"/>
  <headerFooter differentFirst="1">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pageSetUpPr fitToPage="1"/>
  </sheetPr>
  <dimension ref="A1:H14"/>
  <sheetViews>
    <sheetView showGridLines="0" topLeftCell="A9" zoomScale="90" zoomScaleNormal="90" workbookViewId="0">
      <selection activeCell="D10" sqref="D10"/>
    </sheetView>
  </sheetViews>
  <sheetFormatPr defaultColWidth="8.90625" defaultRowHeight="13.8"/>
  <cols>
    <col min="1" max="1" width="2.81640625" customWidth="1"/>
    <col min="2" max="2" width="18.453125" customWidth="1"/>
    <col min="3" max="8" width="17.81640625" customWidth="1"/>
    <col min="9" max="9" width="2.81640625" customWidth="1"/>
    <col min="10" max="10" width="10.6328125" customWidth="1"/>
  </cols>
  <sheetData>
    <row r="1" spans="1:8" ht="59.25" customHeight="1">
      <c r="A1" s="8"/>
      <c r="B1" s="49" t="str">
        <f>"August "&amp;CalendarYear</f>
        <v>August 2020</v>
      </c>
      <c r="C1" s="50"/>
      <c r="D1" s="50"/>
      <c r="E1" s="51"/>
      <c r="F1" s="51"/>
      <c r="G1" s="51"/>
      <c r="H1" s="52"/>
    </row>
    <row r="2" spans="1:8" ht="21.75" customHeight="1">
      <c r="A2" s="8"/>
      <c r="B2" s="9" t="str">
        <f>IF(WeekStart="SUNDAY", "SUNDAY","MONDAY")</f>
        <v>SUNDAY</v>
      </c>
      <c r="C2" s="9" t="str">
        <f t="shared" ref="C2:H2" si="0">UPPER(TEXT(C3,"dddd"))</f>
        <v>MONDAY</v>
      </c>
      <c r="D2" s="9" t="str">
        <f t="shared" si="0"/>
        <v>TUESDAY</v>
      </c>
      <c r="E2" s="9" t="str">
        <f t="shared" si="0"/>
        <v>WEDNESDAY</v>
      </c>
      <c r="F2" s="9" t="str">
        <f t="shared" si="0"/>
        <v>THURSDAY</v>
      </c>
      <c r="G2" s="9" t="str">
        <f t="shared" si="0"/>
        <v>FRIDAY</v>
      </c>
      <c r="H2" s="9" t="str">
        <f t="shared" si="0"/>
        <v>SATURDAY</v>
      </c>
    </row>
    <row r="3" spans="1:8" ht="19.5" customHeight="1">
      <c r="A3" s="8"/>
      <c r="B3" s="15">
        <f t="array" ref="B3:H3">DaysAndWeeks+DATE(CalendarYear,8,1)-WEEKDAY(DATE(CalendarYear,8,1),(WeekStart="Monday")+1)+1</f>
        <v>44038</v>
      </c>
      <c r="C3" s="15">
        <v>44039</v>
      </c>
      <c r="D3" s="15">
        <v>44040</v>
      </c>
      <c r="E3" s="15">
        <v>44041</v>
      </c>
      <c r="F3" s="15">
        <v>44042</v>
      </c>
      <c r="G3" s="15">
        <v>44043</v>
      </c>
      <c r="H3" s="15">
        <v>44044</v>
      </c>
    </row>
    <row r="4" spans="1:8" ht="57.9" customHeight="1">
      <c r="A4" s="8"/>
      <c r="B4" s="15"/>
      <c r="C4" s="15"/>
      <c r="D4" s="15"/>
      <c r="E4" s="15"/>
      <c r="F4" s="15"/>
      <c r="G4" s="15"/>
      <c r="H4" s="15"/>
    </row>
    <row r="5" spans="1:8" ht="19.5" customHeight="1">
      <c r="A5" s="8"/>
      <c r="B5" s="13">
        <f t="array" ref="B5:H5">DaysAndWeeks+DATE(CalendarYear,8,1)-WEEKDAY(DATE(CalendarYear,8,1),(WeekStart="Monday")+1)+8</f>
        <v>44045</v>
      </c>
      <c r="C5" s="13">
        <v>44046</v>
      </c>
      <c r="D5" s="13">
        <v>44047</v>
      </c>
      <c r="E5" s="13">
        <v>44048</v>
      </c>
      <c r="F5" s="13">
        <v>44049</v>
      </c>
      <c r="G5" s="13">
        <v>44050</v>
      </c>
      <c r="H5" s="13">
        <v>44051</v>
      </c>
    </row>
    <row r="6" spans="1:8" ht="57.9" customHeight="1">
      <c r="A6" s="8"/>
      <c r="B6" s="13"/>
      <c r="C6" s="74" t="s">
        <v>10</v>
      </c>
      <c r="D6" s="74" t="s">
        <v>11</v>
      </c>
      <c r="E6" s="13"/>
      <c r="F6" s="13"/>
      <c r="G6" s="13"/>
      <c r="H6" s="13"/>
    </row>
    <row r="7" spans="1:8" ht="19.5" customHeight="1">
      <c r="A7" s="8"/>
      <c r="B7" s="15">
        <f t="array" ref="B7:H7">DaysAndWeeks+DATE(CalendarYear,8,1)-WEEKDAY(DATE(CalendarYear,8,1),(WeekStart="Monday")+1)+15</f>
        <v>44052</v>
      </c>
      <c r="C7" s="15">
        <v>44053</v>
      </c>
      <c r="D7" s="15">
        <v>44054</v>
      </c>
      <c r="E7" s="15">
        <v>44055</v>
      </c>
      <c r="F7" s="15">
        <v>44056</v>
      </c>
      <c r="G7" s="15">
        <v>44057</v>
      </c>
      <c r="H7" s="15">
        <v>44058</v>
      </c>
    </row>
    <row r="8" spans="1:8" ht="57.9" customHeight="1">
      <c r="A8" s="8"/>
      <c r="B8" s="15"/>
      <c r="C8" s="74" t="s">
        <v>10</v>
      </c>
      <c r="D8" s="71" t="s">
        <v>6</v>
      </c>
      <c r="E8" s="15"/>
      <c r="F8" s="69" t="s">
        <v>9</v>
      </c>
      <c r="G8" s="15"/>
      <c r="H8" s="15"/>
    </row>
    <row r="9" spans="1:8" ht="19.5" customHeight="1">
      <c r="A9" s="8"/>
      <c r="B9" s="13">
        <f t="array" ref="B9:H9">DaysAndWeeks+DATE(CalendarYear,8,1)-WEEKDAY(DATE(CalendarYear,8,1),(WeekStart="Monday")+1)+22</f>
        <v>44059</v>
      </c>
      <c r="C9" s="13">
        <v>44060</v>
      </c>
      <c r="D9" s="13">
        <v>44061</v>
      </c>
      <c r="E9" s="13">
        <v>44062</v>
      </c>
      <c r="F9" s="13">
        <v>44063</v>
      </c>
      <c r="G9" s="13">
        <v>44064</v>
      </c>
      <c r="H9" s="13">
        <v>44065</v>
      </c>
    </row>
    <row r="10" spans="1:8" ht="57.9" customHeight="1">
      <c r="A10" s="8"/>
      <c r="B10" s="13"/>
      <c r="C10" s="74" t="s">
        <v>10</v>
      </c>
      <c r="D10" s="70" t="s">
        <v>11</v>
      </c>
      <c r="E10" s="13"/>
      <c r="F10" s="13"/>
      <c r="G10" s="13"/>
      <c r="H10" s="13"/>
    </row>
    <row r="11" spans="1:8" ht="19.5" customHeight="1">
      <c r="A11" s="8"/>
      <c r="B11" s="15">
        <f t="array" ref="B11:H11">DaysAndWeeks+DATE(CalendarYear,8,1)-WEEKDAY(DATE(CalendarYear,8,1),(WeekStart="Monday")+1)+29</f>
        <v>44066</v>
      </c>
      <c r="C11" s="15">
        <v>44067</v>
      </c>
      <c r="D11" s="15">
        <v>44068</v>
      </c>
      <c r="E11" s="15">
        <v>44069</v>
      </c>
      <c r="F11" s="15">
        <v>44070</v>
      </c>
      <c r="G11" s="15">
        <v>44071</v>
      </c>
      <c r="H11" s="15">
        <v>44072</v>
      </c>
    </row>
    <row r="12" spans="1:8" ht="57.9" customHeight="1">
      <c r="A12" s="8"/>
      <c r="B12" s="15"/>
      <c r="C12" s="74" t="s">
        <v>10</v>
      </c>
      <c r="D12" s="72" t="s">
        <v>6</v>
      </c>
      <c r="E12" s="15"/>
      <c r="F12" s="15"/>
      <c r="G12" s="15"/>
      <c r="H12" s="15"/>
    </row>
    <row r="13" spans="1:8" ht="19.5" customHeight="1">
      <c r="A13" s="8"/>
      <c r="B13" s="13">
        <f t="array" ref="B13:C13">DaysAndWeeks+DATE(CalendarYear,8,1)-WEEKDAY(DATE(CalendarYear,8,1),(WeekStart="Monday")+1)+36</f>
        <v>44073</v>
      </c>
      <c r="C13" s="13">
        <v>44074</v>
      </c>
      <c r="D13" s="11" t="s">
        <v>1</v>
      </c>
      <c r="E13" s="80" t="s">
        <v>7</v>
      </c>
      <c r="F13" s="80"/>
      <c r="G13" s="80"/>
      <c r="H13" s="81"/>
    </row>
    <row r="14" spans="1:8" ht="57.9" customHeight="1">
      <c r="A14" s="8"/>
      <c r="B14" s="13"/>
      <c r="C14" s="74" t="s">
        <v>12</v>
      </c>
      <c r="D14" s="12"/>
      <c r="E14" s="82"/>
      <c r="F14" s="82"/>
      <c r="G14" s="82"/>
      <c r="H14" s="83"/>
    </row>
  </sheetData>
  <mergeCells count="1">
    <mergeCell ref="E13:H14"/>
  </mergeCells>
  <conditionalFormatting sqref="B11:H11 B13:C13">
    <cfRule type="expression" dxfId="14" priority="4">
      <formula>AND(DAY(B11)&gt;=1,DAY(B11)&lt;=15)</formula>
    </cfRule>
  </conditionalFormatting>
  <conditionalFormatting sqref="B3:G3">
    <cfRule type="expression" dxfId="13" priority="3">
      <formula>DAY(B3)&gt;8</formula>
    </cfRule>
  </conditionalFormatting>
  <conditionalFormatting sqref="D13">
    <cfRule type="expression" dxfId="12" priority="1">
      <formula>AND(DAY(D13)&gt;=1,DAY(D13)&lt;=15)</formula>
    </cfRule>
  </conditionalFormatting>
  <dataValidations count="9">
    <dataValidation allowBlank="1" showInputMessage="1" showErrorMessage="1" prompt="Automatically determined weekday" sqref="C2:H2" xr:uid="{00000000-0002-0000-0700-000000000000}"/>
    <dataValidation allowBlank="1" showErrorMessage="1" prompt="The year in this cell is automatically updated based on the year entered in January worksheet. Calendar below has dates for previous and next month with lighter font shade" sqref="B1" xr:uid="{00000000-0002-0000-0700-000001000000}"/>
    <dataValidation allowBlank="1" showInputMessage="1" showErrorMessage="1" prompt="This row &amp; rows 5, 7, 9, 11 &amp; 13 contain calendar days of the week. If this cell doesn’t contain the number 1, then it is a day from the previous month. Enter notes in cell E13" sqref="B3" xr:uid="{00000000-0002-0000-0700-000002000000}"/>
    <dataValidation allowBlank="1" showInputMessage="1" showErrorMessage="1" prompt="This row contains the weekday names for this calendar. This cell contains the starting day of the week. To change the starting day, enter a new weekday in cell K4 of the January worksheet" sqref="B2" xr:uid="{00000000-0002-0000-0700-000003000000}"/>
    <dataValidation allowBlank="1" showInputMessage="1" showErrorMessage="1" prompt="August month calendar" sqref="A1" xr:uid="{00000000-0002-0000-0700-000005000000}"/>
    <dataValidation allowBlank="1" showInputMessage="1" showErrorMessage="1" prompt="Enter Notes in the cell at right" sqref="D13:D14" xr:uid="{00000000-0002-0000-0700-000006000000}"/>
    <dataValidation allowBlank="1" showInputMessage="1" showErrorMessage="1" prompt="Enter Notes in this cell" sqref="E13:H14" xr:uid="{796E7438-1D38-4DD4-A3F3-A7A52CBB7D64}"/>
    <dataValidation allowBlank="1" showInputMessage="1" showErrorMessage="1" prompt="This row &amp; rows 6, 8, 10, 12, &amp; 14 are cells for entering daily notes related to the calendar day in the cell above" sqref="B4" xr:uid="{00000000-0002-0000-0700-000008000000}"/>
    <dataValidation allowBlank="1" showInputMessage="1" showErrorMessage="1" prompt="The year in this cell is automatically updated. Select another year in cell K3 of the January worksheet to change the year" sqref="C1" xr:uid="{66CA7BBB-AB5C-45C6-8652-E95B2C7872CF}"/>
  </dataValidations>
  <printOptions horizontalCentered="1" verticalCentered="1"/>
  <pageMargins left="0.7" right="0.7" top="0.75" bottom="0.75" header="0.3" footer="0.3"/>
  <pageSetup scale="89" orientation="landscape" r:id="rId1"/>
  <headerFooter differentFirst="1">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249977111117893"/>
    <pageSetUpPr fitToPage="1"/>
  </sheetPr>
  <dimension ref="A1:H14"/>
  <sheetViews>
    <sheetView showGridLines="0" topLeftCell="A3" zoomScale="90" zoomScaleNormal="90" workbookViewId="0">
      <selection activeCell="D4" sqref="D4"/>
    </sheetView>
  </sheetViews>
  <sheetFormatPr defaultColWidth="8.90625" defaultRowHeight="13.8"/>
  <cols>
    <col min="1" max="1" width="2.81640625" customWidth="1"/>
    <col min="2" max="2" width="18.453125" customWidth="1"/>
    <col min="3" max="8" width="17.81640625" customWidth="1"/>
    <col min="9" max="9" width="2.81640625" customWidth="1"/>
    <col min="10" max="10" width="10.6328125" customWidth="1"/>
  </cols>
  <sheetData>
    <row r="1" spans="1:8" ht="59.25" customHeight="1">
      <c r="A1" s="8"/>
      <c r="B1" s="53" t="str">
        <f>"September "&amp;CalendarYear</f>
        <v>September 2020</v>
      </c>
      <c r="C1" s="54"/>
      <c r="D1" s="54"/>
      <c r="E1" s="55"/>
      <c r="F1" s="55"/>
      <c r="G1" s="55"/>
      <c r="H1" s="56"/>
    </row>
    <row r="2" spans="1:8" ht="21.75" customHeight="1">
      <c r="A2" s="8"/>
      <c r="B2" s="9" t="str">
        <f>IF(WeekStart="SUNDAY", "SUNDAY","MONDAY")</f>
        <v>SUNDAY</v>
      </c>
      <c r="C2" s="9" t="str">
        <f t="shared" ref="C2:H2" si="0">UPPER(TEXT(C3,"dddd"))</f>
        <v>MONDAY</v>
      </c>
      <c r="D2" s="9" t="str">
        <f t="shared" si="0"/>
        <v>TUESDAY</v>
      </c>
      <c r="E2" s="9" t="str">
        <f t="shared" si="0"/>
        <v>WEDNESDAY</v>
      </c>
      <c r="F2" s="9" t="str">
        <f t="shared" si="0"/>
        <v>THURSDAY</v>
      </c>
      <c r="G2" s="9" t="str">
        <f t="shared" si="0"/>
        <v>FRIDAY</v>
      </c>
      <c r="H2" s="9" t="str">
        <f t="shared" si="0"/>
        <v>SATURDAY</v>
      </c>
    </row>
    <row r="3" spans="1:8" ht="19.5" customHeight="1">
      <c r="A3" s="8"/>
      <c r="B3" s="15">
        <f t="array" ref="B3:H3">DaysAndWeeks+DATE(CalendarYear,9,1)-WEEKDAY(DATE(CalendarYear,9,1),(WeekStart="Monday")+1)+1</f>
        <v>44073</v>
      </c>
      <c r="C3" s="15">
        <v>44074</v>
      </c>
      <c r="D3" s="15">
        <v>44075</v>
      </c>
      <c r="E3" s="15">
        <v>44076</v>
      </c>
      <c r="F3" s="15">
        <v>44077</v>
      </c>
      <c r="G3" s="15">
        <v>44078</v>
      </c>
      <c r="H3" s="15">
        <v>44079</v>
      </c>
    </row>
    <row r="4" spans="1:8" ht="57.9" customHeight="1">
      <c r="A4" s="8"/>
      <c r="B4" s="15"/>
      <c r="C4" s="15"/>
      <c r="D4" s="70" t="s">
        <v>11</v>
      </c>
      <c r="E4" s="15"/>
      <c r="F4" s="15"/>
      <c r="G4" s="15"/>
      <c r="H4" s="15"/>
    </row>
    <row r="5" spans="1:8" ht="19.5" customHeight="1">
      <c r="A5" s="8"/>
      <c r="B5" s="13">
        <f t="array" ref="B5:H5">DaysAndWeeks+DATE(CalendarYear,9,1)-WEEKDAY(DATE(CalendarYear,9,1),(WeekStart="Monday")+1)+8</f>
        <v>44080</v>
      </c>
      <c r="C5" s="13">
        <v>44081</v>
      </c>
      <c r="D5" s="13">
        <v>44082</v>
      </c>
      <c r="E5" s="13">
        <v>44083</v>
      </c>
      <c r="F5" s="13">
        <v>44084</v>
      </c>
      <c r="G5" s="13">
        <v>44085</v>
      </c>
      <c r="H5" s="13">
        <v>44086</v>
      </c>
    </row>
    <row r="6" spans="1:8" ht="57.9" customHeight="1">
      <c r="A6" s="8"/>
      <c r="B6" s="13"/>
      <c r="C6" s="70" t="s">
        <v>13</v>
      </c>
      <c r="D6" s="72" t="s">
        <v>6</v>
      </c>
      <c r="E6" s="13"/>
      <c r="F6" s="13"/>
      <c r="G6" s="13"/>
      <c r="H6" s="13"/>
    </row>
    <row r="7" spans="1:8" ht="19.5" customHeight="1">
      <c r="A7" s="8"/>
      <c r="B7" s="15">
        <f t="array" ref="B7:H7">DaysAndWeeks+DATE(CalendarYear,9,1)-WEEKDAY(DATE(CalendarYear,9,1),(WeekStart="Monday")+1)+15</f>
        <v>44087</v>
      </c>
      <c r="C7" s="15">
        <v>44088</v>
      </c>
      <c r="D7" s="15">
        <v>44089</v>
      </c>
      <c r="E7" s="15">
        <v>44090</v>
      </c>
      <c r="F7" s="15">
        <v>44091</v>
      </c>
      <c r="G7" s="15">
        <v>44092</v>
      </c>
      <c r="H7" s="15">
        <v>44093</v>
      </c>
    </row>
    <row r="8" spans="1:8" ht="57.9" customHeight="1">
      <c r="A8" s="8"/>
      <c r="B8" s="15"/>
      <c r="C8" s="70" t="s">
        <v>13</v>
      </c>
      <c r="D8" s="70" t="s">
        <v>11</v>
      </c>
      <c r="E8" s="15"/>
      <c r="F8" s="15"/>
      <c r="G8" s="15"/>
      <c r="H8" s="15"/>
    </row>
    <row r="9" spans="1:8" ht="19.5" customHeight="1">
      <c r="A9" s="8"/>
      <c r="B9" s="13">
        <f t="array" ref="B9:H9">DaysAndWeeks+DATE(CalendarYear,9,1)-WEEKDAY(DATE(CalendarYear,9,1),(WeekStart="Monday")+1)+22</f>
        <v>44094</v>
      </c>
      <c r="C9" s="13">
        <v>44095</v>
      </c>
      <c r="D9" s="13">
        <v>44096</v>
      </c>
      <c r="E9" s="13">
        <v>44097</v>
      </c>
      <c r="F9" s="13">
        <v>44098</v>
      </c>
      <c r="G9" s="13">
        <v>44099</v>
      </c>
      <c r="H9" s="13">
        <v>44100</v>
      </c>
    </row>
    <row r="10" spans="1:8" ht="57.9" customHeight="1">
      <c r="A10" s="8"/>
      <c r="B10" s="13"/>
      <c r="C10" s="70" t="s">
        <v>13</v>
      </c>
      <c r="D10" s="72" t="s">
        <v>6</v>
      </c>
      <c r="E10" s="13"/>
      <c r="F10" s="13"/>
      <c r="G10" s="13"/>
      <c r="H10" s="13"/>
    </row>
    <row r="11" spans="1:8" ht="19.5" customHeight="1">
      <c r="A11" s="8"/>
      <c r="B11" s="15">
        <f t="array" ref="B11:H11">DaysAndWeeks+DATE(CalendarYear,9,1)-WEEKDAY(DATE(CalendarYear,9,1),(WeekStart="Monday")+1)+29</f>
        <v>44101</v>
      </c>
      <c r="C11" s="15">
        <v>44102</v>
      </c>
      <c r="D11" s="15">
        <v>44103</v>
      </c>
      <c r="E11" s="15">
        <v>44104</v>
      </c>
      <c r="F11" s="15">
        <v>44105</v>
      </c>
      <c r="G11" s="15">
        <v>44106</v>
      </c>
      <c r="H11" s="15">
        <v>44107</v>
      </c>
    </row>
    <row r="12" spans="1:8" ht="57.9" customHeight="1">
      <c r="A12" s="8"/>
      <c r="B12" s="15"/>
      <c r="C12" s="70" t="s">
        <v>14</v>
      </c>
      <c r="D12" s="15"/>
      <c r="E12" s="15"/>
      <c r="F12" s="15"/>
      <c r="G12" s="15"/>
      <c r="H12" s="15"/>
    </row>
    <row r="13" spans="1:8" ht="19.5" customHeight="1">
      <c r="A13" s="8"/>
      <c r="B13" s="13">
        <f t="array" ref="B13:C13">DaysAndWeeks+DATE(CalendarYear,9,1)-WEEKDAY(DATE(CalendarYear,9,1),(WeekStart="Monday")+1)+36</f>
        <v>44108</v>
      </c>
      <c r="C13" s="13">
        <v>44109</v>
      </c>
      <c r="D13" s="11" t="s">
        <v>1</v>
      </c>
      <c r="E13" s="80" t="s">
        <v>15</v>
      </c>
      <c r="F13" s="80"/>
      <c r="G13" s="80"/>
      <c r="H13" s="81"/>
    </row>
    <row r="14" spans="1:8" ht="57.9" customHeight="1">
      <c r="A14" s="8"/>
      <c r="B14" s="13"/>
      <c r="C14" s="13"/>
      <c r="D14" s="12"/>
      <c r="E14" s="82"/>
      <c r="F14" s="82"/>
      <c r="G14" s="82"/>
      <c r="H14" s="83"/>
    </row>
  </sheetData>
  <mergeCells count="1">
    <mergeCell ref="E13:H14"/>
  </mergeCells>
  <conditionalFormatting sqref="B11:H11 B13:C13">
    <cfRule type="expression" dxfId="11" priority="4">
      <formula>AND(DAY(B11)&gt;=1,DAY(B11)&lt;=15)</formula>
    </cfRule>
  </conditionalFormatting>
  <conditionalFormatting sqref="B3:G3">
    <cfRule type="expression" dxfId="10" priority="3">
      <formula>DAY(B3)&gt;8</formula>
    </cfRule>
  </conditionalFormatting>
  <conditionalFormatting sqref="D13">
    <cfRule type="expression" dxfId="9" priority="1">
      <formula>AND(DAY(D13)&gt;=1,DAY(D13)&lt;=15)</formula>
    </cfRule>
  </conditionalFormatting>
  <dataValidations count="9">
    <dataValidation allowBlank="1" showInputMessage="1" showErrorMessage="1" prompt="Automatically determined weekday" sqref="C2:H2" xr:uid="{00000000-0002-0000-0800-000000000000}"/>
    <dataValidation allowBlank="1" showErrorMessage="1" prompt="The year in this cell is automatically updated based on the year entered in January worksheet. Calendar below has dates for previous and next month with lighter font shade" sqref="B1" xr:uid="{00000000-0002-0000-0800-000001000000}"/>
    <dataValidation allowBlank="1" showInputMessage="1" showErrorMessage="1" prompt="This row &amp; rows 5, 7, 9, 11 &amp; 13 contain calendar days of the week. If this cell doesn’t contain the number 1, then it is a day from the previous month. Enter notes in cell E13" sqref="B3" xr:uid="{00000000-0002-0000-0800-000002000000}"/>
    <dataValidation allowBlank="1" showInputMessage="1" showErrorMessage="1" prompt="This row contains the weekday names for this calendar. This cell contains the starting day of the week. To change the starting day, enter a new weekday in cell K4 of the January worksheet" sqref="B2" xr:uid="{00000000-0002-0000-0800-000003000000}"/>
    <dataValidation allowBlank="1" showInputMessage="1" showErrorMessage="1" prompt="September month calendar" sqref="A1" xr:uid="{00000000-0002-0000-0800-000005000000}"/>
    <dataValidation allowBlank="1" showInputMessage="1" showErrorMessage="1" prompt="Enter Notes in the cell at right" sqref="D13:D14" xr:uid="{00000000-0002-0000-0800-000006000000}"/>
    <dataValidation allowBlank="1" showInputMessage="1" showErrorMessage="1" prompt="Enter Notes in this cell" sqref="E13:H14" xr:uid="{2CD89257-768D-4F81-94DC-D03973D429BF}"/>
    <dataValidation allowBlank="1" showInputMessage="1" showErrorMessage="1" prompt="This row &amp; rows 6, 8, 10, 12, &amp; 14 are cells for entering daily notes related to the calendar day in the cell above" sqref="B4" xr:uid="{00000000-0002-0000-0800-000008000000}"/>
    <dataValidation allowBlank="1" showInputMessage="1" showErrorMessage="1" prompt="The year in this cell is automatically updated. Select another year in cell K3 of the January worksheet to change the year" sqref="C1" xr:uid="{4435369A-E4BA-4CCE-AFA8-841FBD5E4294}"/>
  </dataValidations>
  <printOptions horizontalCentered="1" verticalCentered="1"/>
  <pageMargins left="0.7" right="0.7" top="0.75" bottom="0.75" header="0.3" footer="0.3"/>
  <pageSetup scale="89" orientation="landscape" r:id="rId1"/>
  <headerFooter differentFirst="1">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249977111117893"/>
    <pageSetUpPr fitToPage="1"/>
  </sheetPr>
  <dimension ref="A1:H14"/>
  <sheetViews>
    <sheetView showGridLines="0" zoomScale="90" zoomScaleNormal="90" workbookViewId="0"/>
  </sheetViews>
  <sheetFormatPr defaultColWidth="8.90625" defaultRowHeight="13.8"/>
  <cols>
    <col min="1" max="1" width="2.81640625" customWidth="1"/>
    <col min="2" max="2" width="18.453125" customWidth="1"/>
    <col min="3" max="8" width="17.81640625" customWidth="1"/>
    <col min="9" max="9" width="2.81640625" customWidth="1"/>
  </cols>
  <sheetData>
    <row r="1" spans="1:8" ht="59.25" customHeight="1">
      <c r="A1" s="8"/>
      <c r="B1" s="68" t="str">
        <f>"October "&amp;CalendarYear</f>
        <v>October 2020</v>
      </c>
      <c r="C1" s="60"/>
      <c r="D1" s="60"/>
      <c r="E1" s="61"/>
      <c r="F1" s="61"/>
      <c r="G1" s="61"/>
      <c r="H1" s="62"/>
    </row>
    <row r="2" spans="1:8" ht="21.75" customHeight="1">
      <c r="A2" s="8"/>
      <c r="B2" s="9" t="str">
        <f>IF(WeekStart="SUNDAY", "SUNDAY","MONDAY")</f>
        <v>SUNDAY</v>
      </c>
      <c r="C2" s="9" t="str">
        <f t="shared" ref="C2:H2" si="0">UPPER(TEXT(C3,"dddd"))</f>
        <v>MONDAY</v>
      </c>
      <c r="D2" s="9" t="str">
        <f t="shared" si="0"/>
        <v>TUESDAY</v>
      </c>
      <c r="E2" s="9" t="str">
        <f t="shared" si="0"/>
        <v>WEDNESDAY</v>
      </c>
      <c r="F2" s="9" t="str">
        <f t="shared" si="0"/>
        <v>THURSDAY</v>
      </c>
      <c r="G2" s="9" t="str">
        <f t="shared" si="0"/>
        <v>FRIDAY</v>
      </c>
      <c r="H2" s="9" t="str">
        <f t="shared" si="0"/>
        <v>SATURDAY</v>
      </c>
    </row>
    <row r="3" spans="1:8" ht="19.5" customHeight="1">
      <c r="A3" s="8"/>
      <c r="B3" s="15">
        <f t="array" ref="B3:H3">DaysAndWeeks+DATE(CalendarYear,10,1)-WEEKDAY(DATE(CalendarYear,10,1),(WeekStart="Monday")+1)+1</f>
        <v>44101</v>
      </c>
      <c r="C3" s="15">
        <v>44102</v>
      </c>
      <c r="D3" s="15">
        <v>44103</v>
      </c>
      <c r="E3" s="15">
        <v>44104</v>
      </c>
      <c r="F3" s="15">
        <v>44105</v>
      </c>
      <c r="G3" s="15">
        <v>44106</v>
      </c>
      <c r="H3" s="15">
        <v>44107</v>
      </c>
    </row>
    <row r="4" spans="1:8" ht="57.9" customHeight="1">
      <c r="A4" s="8"/>
      <c r="B4" s="15"/>
      <c r="C4" s="15"/>
      <c r="D4" s="15"/>
      <c r="E4" s="15"/>
      <c r="F4" s="15"/>
      <c r="G4" s="15"/>
      <c r="H4" s="15"/>
    </row>
    <row r="5" spans="1:8" ht="19.5" customHeight="1">
      <c r="A5" s="8"/>
      <c r="B5" s="13">
        <f t="array" ref="B5:H5">DaysAndWeeks+DATE(CalendarYear,10,1)-WEEKDAY(DATE(CalendarYear,10,1),(WeekStart="Monday")+1)+8</f>
        <v>44108</v>
      </c>
      <c r="C5" s="13">
        <v>44109</v>
      </c>
      <c r="D5" s="13">
        <v>44110</v>
      </c>
      <c r="E5" s="13">
        <v>44111</v>
      </c>
      <c r="F5" s="13">
        <v>44112</v>
      </c>
      <c r="G5" s="13">
        <v>44113</v>
      </c>
      <c r="H5" s="13">
        <v>44114</v>
      </c>
    </row>
    <row r="6" spans="1:8" ht="57.9" customHeight="1">
      <c r="A6" s="8"/>
      <c r="B6" s="13"/>
      <c r="C6" s="13"/>
      <c r="D6" s="13"/>
      <c r="E6" s="13"/>
      <c r="F6" s="13"/>
      <c r="G6" s="13"/>
      <c r="H6" s="13"/>
    </row>
    <row r="7" spans="1:8" ht="19.5" customHeight="1">
      <c r="A7" s="8"/>
      <c r="B7" s="15">
        <f t="array" ref="B7:H7">DaysAndWeeks+DATE(CalendarYear,10,1)-WEEKDAY(DATE(CalendarYear,10,1),(WeekStart="Monday")+1)+15</f>
        <v>44115</v>
      </c>
      <c r="C7" s="15">
        <v>44116</v>
      </c>
      <c r="D7" s="15">
        <v>44117</v>
      </c>
      <c r="E7" s="15">
        <v>44118</v>
      </c>
      <c r="F7" s="15">
        <v>44119</v>
      </c>
      <c r="G7" s="15">
        <v>44120</v>
      </c>
      <c r="H7" s="15">
        <v>44121</v>
      </c>
    </row>
    <row r="8" spans="1:8" ht="57.9" customHeight="1">
      <c r="A8" s="8"/>
      <c r="B8" s="15"/>
      <c r="C8" s="15"/>
      <c r="D8" s="15"/>
      <c r="E8" s="15"/>
      <c r="F8" s="15"/>
      <c r="G8" s="15"/>
      <c r="H8" s="15"/>
    </row>
    <row r="9" spans="1:8" ht="19.5" customHeight="1">
      <c r="A9" s="8"/>
      <c r="B9" s="13">
        <f t="array" ref="B9:H9">DaysAndWeeks+DATE(CalendarYear,10,1)-WEEKDAY(DATE(CalendarYear,10,1),(WeekStart="Monday")+1)+22</f>
        <v>44122</v>
      </c>
      <c r="C9" s="13">
        <v>44123</v>
      </c>
      <c r="D9" s="13">
        <v>44124</v>
      </c>
      <c r="E9" s="13">
        <v>44125</v>
      </c>
      <c r="F9" s="13">
        <v>44126</v>
      </c>
      <c r="G9" s="13">
        <v>44127</v>
      </c>
      <c r="H9" s="13">
        <v>44128</v>
      </c>
    </row>
    <row r="10" spans="1:8" ht="57.9" customHeight="1">
      <c r="A10" s="8"/>
      <c r="B10" s="13"/>
      <c r="C10" s="13"/>
      <c r="D10" s="13"/>
      <c r="E10" s="13"/>
      <c r="F10" s="13"/>
      <c r="G10" s="13"/>
      <c r="H10" s="13"/>
    </row>
    <row r="11" spans="1:8" ht="19.5" customHeight="1">
      <c r="A11" s="8"/>
      <c r="B11" s="15">
        <f t="array" ref="B11:H11">DaysAndWeeks+DATE(CalendarYear,10,1)-WEEKDAY(DATE(CalendarYear,10,1),(WeekStart="Monday")+1)+29</f>
        <v>44129</v>
      </c>
      <c r="C11" s="15">
        <v>44130</v>
      </c>
      <c r="D11" s="15">
        <v>44131</v>
      </c>
      <c r="E11" s="15">
        <v>44132</v>
      </c>
      <c r="F11" s="15">
        <v>44133</v>
      </c>
      <c r="G11" s="15">
        <v>44134</v>
      </c>
      <c r="H11" s="15">
        <v>44135</v>
      </c>
    </row>
    <row r="12" spans="1:8" ht="57.9" customHeight="1">
      <c r="A12" s="8"/>
      <c r="B12" s="15"/>
      <c r="C12" s="15"/>
      <c r="D12" s="15"/>
      <c r="E12" s="15"/>
      <c r="F12" s="15"/>
      <c r="G12" s="15"/>
      <c r="H12" s="15"/>
    </row>
    <row r="13" spans="1:8" ht="19.5" customHeight="1">
      <c r="A13" s="8"/>
      <c r="B13" s="13">
        <f t="array" ref="B13:C13">DaysAndWeeks+DATE(CalendarYear,10,1)-WEEKDAY(DATE(CalendarYear,10,1),(WeekStart="Monday")+1)+36</f>
        <v>44136</v>
      </c>
      <c r="C13" s="13">
        <v>44137</v>
      </c>
      <c r="D13" s="11" t="s">
        <v>1</v>
      </c>
      <c r="E13" s="75"/>
      <c r="F13" s="75"/>
      <c r="G13" s="75"/>
      <c r="H13" s="76"/>
    </row>
    <row r="14" spans="1:8" ht="57.9" customHeight="1">
      <c r="A14" s="8"/>
      <c r="B14" s="13"/>
      <c r="C14" s="13"/>
      <c r="D14" s="12"/>
      <c r="E14" s="77"/>
      <c r="F14" s="77"/>
      <c r="G14" s="77"/>
      <c r="H14" s="78"/>
    </row>
  </sheetData>
  <mergeCells count="1">
    <mergeCell ref="E13:H14"/>
  </mergeCells>
  <conditionalFormatting sqref="B11:H11 B13:C13">
    <cfRule type="expression" dxfId="8" priority="4">
      <formula>AND(DAY(B11)&gt;=1,DAY(B11)&lt;=15)</formula>
    </cfRule>
  </conditionalFormatting>
  <conditionalFormatting sqref="B3:G3">
    <cfRule type="expression" dxfId="7" priority="3">
      <formula>DAY(B3)&gt;8</formula>
    </cfRule>
  </conditionalFormatting>
  <conditionalFormatting sqref="D13">
    <cfRule type="expression" dxfId="6" priority="1">
      <formula>AND(DAY(D13)&gt;=1,DAY(D13)&lt;=15)</formula>
    </cfRule>
  </conditionalFormatting>
  <dataValidations count="9">
    <dataValidation allowBlank="1" showInputMessage="1" showErrorMessage="1" prompt="Automatically determined weekday" sqref="C2:H2" xr:uid="{00000000-0002-0000-0900-000000000000}"/>
    <dataValidation allowBlank="1" showErrorMessage="1" prompt="The year in this cell is automatically updated based on the year entered in January worksheet. Calendar below has dates for previous and next month with lighter font shade" sqref="B1" xr:uid="{00000000-0002-0000-0900-000001000000}"/>
    <dataValidation allowBlank="1" showInputMessage="1" showErrorMessage="1" prompt="This row &amp; rows 5, 7, 9, 11 &amp; 13 contain calendar days of the week. If this cell doesn’t contain the number 1, then it is a day from the previous month. Enter notes in cell E13" sqref="B3" xr:uid="{00000000-0002-0000-0900-000002000000}"/>
    <dataValidation allowBlank="1" showInputMessage="1" showErrorMessage="1" prompt="This row contains the weekday names for this calendar. This cell contains the starting day of the week. To change the starting day, enter a new weekday in cell K4 of the January worksheet" sqref="B2" xr:uid="{00000000-0002-0000-0900-000003000000}"/>
    <dataValidation allowBlank="1" showInputMessage="1" showErrorMessage="1" prompt="October month calendar" sqref="A1" xr:uid="{00000000-0002-0000-0900-000005000000}"/>
    <dataValidation allowBlank="1" showInputMessage="1" showErrorMessage="1" prompt="Enter Notes in the cell at right" sqref="D13:D14" xr:uid="{00000000-0002-0000-0900-000006000000}"/>
    <dataValidation allowBlank="1" showInputMessage="1" showErrorMessage="1" prompt="Enter Notes in this cell" sqref="E13:H14" xr:uid="{00000000-0002-0000-0900-000007000000}"/>
    <dataValidation allowBlank="1" showInputMessage="1" showErrorMessage="1" prompt="This row &amp; rows 6, 8, 10, 12, &amp; 14 are cells for entering daily notes related to the calendar day in the cell above" sqref="B4" xr:uid="{00000000-0002-0000-0900-000008000000}"/>
    <dataValidation allowBlank="1" showInputMessage="1" showErrorMessage="1" prompt="The year in this cell is automatically updated. Select another year in cell K3 of the January worksheet to change the year" sqref="C1" xr:uid="{873421E6-8E6D-4E29-8E27-EC2434AD0373}"/>
  </dataValidations>
  <printOptions horizontalCentered="1" verticalCentered="1"/>
  <pageMargins left="0.7" right="0.7" top="0.75" bottom="0.75" header="0.3" footer="0.3"/>
  <pageSetup scale="89" orientation="landscape" r:id="rId1"/>
  <headerFooter differentFirst="1">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499984740745262"/>
    <pageSetUpPr fitToPage="1"/>
  </sheetPr>
  <dimension ref="A1:H14"/>
  <sheetViews>
    <sheetView showGridLines="0" zoomScale="90" zoomScaleNormal="90" workbookViewId="0"/>
  </sheetViews>
  <sheetFormatPr defaultColWidth="8.90625" defaultRowHeight="13.8"/>
  <cols>
    <col min="1" max="1" width="2.81640625" customWidth="1"/>
    <col min="2" max="2" width="18.453125" customWidth="1"/>
    <col min="3" max="8" width="17.81640625" customWidth="1"/>
    <col min="9" max="9" width="2.81640625" customWidth="1"/>
  </cols>
  <sheetData>
    <row r="1" spans="1:8" ht="59.25" customHeight="1">
      <c r="A1" s="8"/>
      <c r="B1" s="63" t="str">
        <f>"November "&amp;CalendarYear</f>
        <v>November 2020</v>
      </c>
      <c r="C1" s="57"/>
      <c r="D1" s="57"/>
      <c r="E1" s="58"/>
      <c r="F1" s="58"/>
      <c r="G1" s="58"/>
      <c r="H1" s="59"/>
    </row>
    <row r="2" spans="1:8" ht="21.75" customHeight="1">
      <c r="A2" s="8"/>
      <c r="B2" s="9" t="str">
        <f>IF(WeekStart="SUNDAY", "SUNDAY","MONDAY")</f>
        <v>SUNDAY</v>
      </c>
      <c r="C2" s="9" t="str">
        <f t="shared" ref="C2:H2" si="0">UPPER(TEXT(C3,"dddd"))</f>
        <v>MONDAY</v>
      </c>
      <c r="D2" s="9" t="str">
        <f t="shared" si="0"/>
        <v>TUESDAY</v>
      </c>
      <c r="E2" s="9" t="str">
        <f t="shared" si="0"/>
        <v>WEDNESDAY</v>
      </c>
      <c r="F2" s="9" t="str">
        <f t="shared" si="0"/>
        <v>THURSDAY</v>
      </c>
      <c r="G2" s="9" t="str">
        <f t="shared" si="0"/>
        <v>FRIDAY</v>
      </c>
      <c r="H2" s="9" t="str">
        <f t="shared" si="0"/>
        <v>SATURDAY</v>
      </c>
    </row>
    <row r="3" spans="1:8" ht="19.5" customHeight="1">
      <c r="A3" s="8"/>
      <c r="B3" s="15">
        <f t="array" ref="B3:H3">DaysAndWeeks+DATE(CalendarYear,11,1)-WEEKDAY(DATE(CalendarYear,11,1),(WeekStart="Monday")+1)+1</f>
        <v>44136</v>
      </c>
      <c r="C3" s="15">
        <v>44137</v>
      </c>
      <c r="D3" s="15">
        <v>44138</v>
      </c>
      <c r="E3" s="15">
        <v>44139</v>
      </c>
      <c r="F3" s="15">
        <v>44140</v>
      </c>
      <c r="G3" s="15">
        <v>44141</v>
      </c>
      <c r="H3" s="15">
        <v>44142</v>
      </c>
    </row>
    <row r="4" spans="1:8" ht="57.9" customHeight="1">
      <c r="A4" s="8"/>
      <c r="B4" s="15"/>
      <c r="C4" s="15"/>
      <c r="D4" s="15"/>
      <c r="E4" s="15"/>
      <c r="F4" s="15"/>
      <c r="G4" s="15"/>
      <c r="H4" s="15"/>
    </row>
    <row r="5" spans="1:8" ht="19.5" customHeight="1">
      <c r="A5" s="8"/>
      <c r="B5" s="13">
        <f t="array" ref="B5:H5">DaysAndWeeks+DATE(CalendarYear,11,1)-WEEKDAY(DATE(CalendarYear,11,1),(WeekStart="Monday")+1)+8</f>
        <v>44143</v>
      </c>
      <c r="C5" s="13">
        <v>44144</v>
      </c>
      <c r="D5" s="13">
        <v>44145</v>
      </c>
      <c r="E5" s="13">
        <v>44146</v>
      </c>
      <c r="F5" s="13">
        <v>44147</v>
      </c>
      <c r="G5" s="13">
        <v>44148</v>
      </c>
      <c r="H5" s="13">
        <v>44149</v>
      </c>
    </row>
    <row r="6" spans="1:8" ht="57.9" customHeight="1">
      <c r="A6" s="8"/>
      <c r="B6" s="13"/>
      <c r="C6" s="13"/>
      <c r="D6" s="13"/>
      <c r="E6" s="13"/>
      <c r="F6" s="13"/>
      <c r="G6" s="13"/>
      <c r="H6" s="13"/>
    </row>
    <row r="7" spans="1:8" ht="19.5" customHeight="1">
      <c r="A7" s="8"/>
      <c r="B7" s="15">
        <f t="array" ref="B7:H7">DaysAndWeeks+DATE(CalendarYear,11,1)-WEEKDAY(DATE(CalendarYear,11,1),(WeekStart="Monday")+1)+15</f>
        <v>44150</v>
      </c>
      <c r="C7" s="15">
        <v>44151</v>
      </c>
      <c r="D7" s="15">
        <v>44152</v>
      </c>
      <c r="E7" s="15">
        <v>44153</v>
      </c>
      <c r="F7" s="15">
        <v>44154</v>
      </c>
      <c r="G7" s="15">
        <v>44155</v>
      </c>
      <c r="H7" s="15">
        <v>44156</v>
      </c>
    </row>
    <row r="8" spans="1:8" ht="57.9" customHeight="1">
      <c r="A8" s="8"/>
      <c r="B8" s="15"/>
      <c r="C8" s="15"/>
      <c r="D8" s="15"/>
      <c r="E8" s="15"/>
      <c r="F8" s="15"/>
      <c r="G8" s="15"/>
      <c r="H8" s="15"/>
    </row>
    <row r="9" spans="1:8" ht="19.5" customHeight="1">
      <c r="A9" s="8"/>
      <c r="B9" s="13">
        <f t="array" ref="B9:H9">DaysAndWeeks+DATE(CalendarYear,11,1)-WEEKDAY(DATE(CalendarYear,11,1),(WeekStart="Monday")+1)+22</f>
        <v>44157</v>
      </c>
      <c r="C9" s="13">
        <v>44158</v>
      </c>
      <c r="D9" s="13">
        <v>44159</v>
      </c>
      <c r="E9" s="13">
        <v>44160</v>
      </c>
      <c r="F9" s="13">
        <v>44161</v>
      </c>
      <c r="G9" s="13">
        <v>44162</v>
      </c>
      <c r="H9" s="13">
        <v>44163</v>
      </c>
    </row>
    <row r="10" spans="1:8" ht="57.9" customHeight="1">
      <c r="A10" s="8"/>
      <c r="B10" s="13"/>
      <c r="C10" s="13"/>
      <c r="D10" s="13"/>
      <c r="E10" s="13"/>
      <c r="F10" s="13"/>
      <c r="G10" s="13"/>
      <c r="H10" s="13"/>
    </row>
    <row r="11" spans="1:8" ht="19.5" customHeight="1">
      <c r="A11" s="8"/>
      <c r="B11" s="15">
        <f t="array" ref="B11:H11">DaysAndWeeks+DATE(CalendarYear,11,1)-WEEKDAY(DATE(CalendarYear,11,1),(WeekStart="Monday")+1)+29</f>
        <v>44164</v>
      </c>
      <c r="C11" s="15">
        <v>44165</v>
      </c>
      <c r="D11" s="15">
        <v>44166</v>
      </c>
      <c r="E11" s="15">
        <v>44167</v>
      </c>
      <c r="F11" s="15">
        <v>44168</v>
      </c>
      <c r="G11" s="15">
        <v>44169</v>
      </c>
      <c r="H11" s="15">
        <v>44170</v>
      </c>
    </row>
    <row r="12" spans="1:8" ht="57.9" customHeight="1">
      <c r="A12" s="8"/>
      <c r="B12" s="15"/>
      <c r="C12" s="15"/>
      <c r="D12" s="15"/>
      <c r="E12" s="15"/>
      <c r="F12" s="15"/>
      <c r="G12" s="15"/>
      <c r="H12" s="15"/>
    </row>
    <row r="13" spans="1:8" ht="19.5" customHeight="1">
      <c r="A13" s="8"/>
      <c r="B13" s="13">
        <f t="array" ref="B13:C13">DaysAndWeeks+DATE(CalendarYear,11,1)-WEEKDAY(DATE(CalendarYear,11,1),(WeekStart="Monday")+1)+36</f>
        <v>44171</v>
      </c>
      <c r="C13" s="13">
        <v>44172</v>
      </c>
      <c r="D13" s="11" t="s">
        <v>1</v>
      </c>
      <c r="E13" s="75"/>
      <c r="F13" s="75"/>
      <c r="G13" s="75"/>
      <c r="H13" s="76"/>
    </row>
    <row r="14" spans="1:8" ht="57.9" customHeight="1">
      <c r="A14" s="8"/>
      <c r="B14" s="13"/>
      <c r="C14" s="13"/>
      <c r="D14" s="12"/>
      <c r="E14" s="77"/>
      <c r="F14" s="77"/>
      <c r="G14" s="77"/>
      <c r="H14" s="78"/>
    </row>
  </sheetData>
  <mergeCells count="1">
    <mergeCell ref="E13:H14"/>
  </mergeCells>
  <conditionalFormatting sqref="B11:H11 B13:C13">
    <cfRule type="expression" dxfId="5" priority="5">
      <formula>AND(DAY(B11)&gt;=1,DAY(B11)&lt;=15)</formula>
    </cfRule>
  </conditionalFormatting>
  <conditionalFormatting sqref="B3:G3">
    <cfRule type="expression" dxfId="4" priority="4">
      <formula>DAY(B3)&gt;8</formula>
    </cfRule>
  </conditionalFormatting>
  <conditionalFormatting sqref="D13">
    <cfRule type="expression" dxfId="3" priority="1">
      <formula>AND(DAY(D13)&gt;=1,DAY(D13)&lt;=15)</formula>
    </cfRule>
  </conditionalFormatting>
  <dataValidations count="9">
    <dataValidation allowBlank="1" showInputMessage="1" showErrorMessage="1" prompt="Automatically determined weekday" sqref="C2:H2" xr:uid="{00000000-0002-0000-0A00-000000000000}"/>
    <dataValidation allowBlank="1" showErrorMessage="1" prompt="The year in this cell is automatically updated based on the year entered in January worksheet. Calendar below has dates for previous and next month with lighter font shade" sqref="B1" xr:uid="{00000000-0002-0000-0A00-000001000000}"/>
    <dataValidation allowBlank="1" showInputMessage="1" showErrorMessage="1" prompt="This row &amp; rows 5, 7, 9, 11 &amp; 13 contain calendar days of the week. If this cell doesn’t contain the number 1, then it is a day from the previous month. Enter notes in cell E13" sqref="B3" xr:uid="{00000000-0002-0000-0A00-000002000000}"/>
    <dataValidation allowBlank="1" showInputMessage="1" showErrorMessage="1" prompt="This row contains the weekday names for this calendar. This cell contains the starting day of the week. To change the starting day, enter a new weekday in cell K4 of the January worksheet" sqref="B2" xr:uid="{00000000-0002-0000-0A00-000003000000}"/>
    <dataValidation allowBlank="1" showInputMessage="1" showErrorMessage="1" prompt="November month calendar" sqref="A1" xr:uid="{00000000-0002-0000-0A00-000005000000}"/>
    <dataValidation allowBlank="1" showInputMessage="1" showErrorMessage="1" prompt="Enter Notes in the cell at right" sqref="D13:D14" xr:uid="{00000000-0002-0000-0A00-000006000000}"/>
    <dataValidation allowBlank="1" showInputMessage="1" showErrorMessage="1" prompt="Enter Notes in this cell" sqref="E13:H14" xr:uid="{00000000-0002-0000-0A00-000007000000}"/>
    <dataValidation allowBlank="1" showInputMessage="1" showErrorMessage="1" prompt="This row &amp; rows 6, 8, 10, 12, &amp; 14 are cells for entering daily notes related to the calendar day in the cell above" sqref="B4" xr:uid="{00000000-0002-0000-0A00-000008000000}"/>
    <dataValidation allowBlank="1" showInputMessage="1" showErrorMessage="1" prompt="The year in this cell is automatically updated. Select another year in cell K3 of the January worksheet to change the year" sqref="C1" xr:uid="{3A4E290F-6134-4539-A45D-9C6B0C71CC5F}"/>
  </dataValidations>
  <printOptions horizontalCentered="1" verticalCentered="1"/>
  <pageMargins left="0.7" right="0.7" top="0.75" bottom="0.75" header="0.3" footer="0.3"/>
  <pageSetup scale="89" orientation="landscape" r:id="rId1"/>
  <headerFooter differentFirst="1">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6" tint="-0.249977111117893"/>
    <pageSetUpPr fitToPage="1"/>
  </sheetPr>
  <dimension ref="A1:H14"/>
  <sheetViews>
    <sheetView showGridLines="0" zoomScale="90" zoomScaleNormal="90" workbookViewId="0"/>
  </sheetViews>
  <sheetFormatPr defaultColWidth="8.90625" defaultRowHeight="13.8"/>
  <cols>
    <col min="1" max="1" width="2.81640625" customWidth="1"/>
    <col min="2" max="2" width="18.453125" customWidth="1"/>
    <col min="3" max="8" width="17.81640625" customWidth="1"/>
    <col min="9" max="9" width="2.81640625" customWidth="1"/>
  </cols>
  <sheetData>
    <row r="1" spans="1:8" ht="59.25" customHeight="1">
      <c r="A1" s="8"/>
      <c r="B1" s="64" t="str">
        <f>"December "&amp;CalendarYear</f>
        <v>December 2020</v>
      </c>
      <c r="C1" s="65"/>
      <c r="D1" s="65"/>
      <c r="E1" s="66"/>
      <c r="F1" s="66"/>
      <c r="G1" s="66"/>
      <c r="H1" s="67"/>
    </row>
    <row r="2" spans="1:8" ht="21.75" customHeight="1">
      <c r="A2" s="8"/>
      <c r="B2" s="9" t="str">
        <f>IF(WeekStart="SUNDAY", "SUNDAY","MONDAY")</f>
        <v>SUNDAY</v>
      </c>
      <c r="C2" s="9" t="str">
        <f t="shared" ref="C2:H2" si="0">UPPER(TEXT(C3,"dddd"))</f>
        <v>MONDAY</v>
      </c>
      <c r="D2" s="9" t="str">
        <f t="shared" si="0"/>
        <v>TUESDAY</v>
      </c>
      <c r="E2" s="9" t="str">
        <f t="shared" si="0"/>
        <v>WEDNESDAY</v>
      </c>
      <c r="F2" s="9" t="str">
        <f t="shared" si="0"/>
        <v>THURSDAY</v>
      </c>
      <c r="G2" s="9" t="str">
        <f t="shared" si="0"/>
        <v>FRIDAY</v>
      </c>
      <c r="H2" s="9" t="str">
        <f t="shared" si="0"/>
        <v>SATURDAY</v>
      </c>
    </row>
    <row r="3" spans="1:8" ht="19.5" customHeight="1">
      <c r="A3" s="8"/>
      <c r="B3" s="15">
        <f t="array" ref="B3:H3">DaysAndWeeks+DATE(CalendarYear,12,1)-WEEKDAY(DATE(CalendarYear,12,1),(WeekStart="Monday")+1)+1</f>
        <v>44164</v>
      </c>
      <c r="C3" s="15">
        <v>44165</v>
      </c>
      <c r="D3" s="15">
        <v>44166</v>
      </c>
      <c r="E3" s="15">
        <v>44167</v>
      </c>
      <c r="F3" s="15">
        <v>44168</v>
      </c>
      <c r="G3" s="15">
        <v>44169</v>
      </c>
      <c r="H3" s="15">
        <v>44170</v>
      </c>
    </row>
    <row r="4" spans="1:8" ht="57.9" customHeight="1">
      <c r="A4" s="8"/>
      <c r="B4" s="15"/>
      <c r="C4" s="15"/>
      <c r="D4" s="15"/>
      <c r="E4" s="15"/>
      <c r="F4" s="15"/>
      <c r="G4" s="15"/>
      <c r="H4" s="15"/>
    </row>
    <row r="5" spans="1:8" ht="19.5" customHeight="1">
      <c r="A5" s="8"/>
      <c r="B5" s="13">
        <f t="array" ref="B5:H5">DaysAndWeeks+DATE(CalendarYear,12,1)-WEEKDAY(DATE(CalendarYear,12,1),(WeekStart="Monday")+1)+8</f>
        <v>44171</v>
      </c>
      <c r="C5" s="13">
        <v>44172</v>
      </c>
      <c r="D5" s="13">
        <v>44173</v>
      </c>
      <c r="E5" s="13">
        <v>44174</v>
      </c>
      <c r="F5" s="13">
        <v>44175</v>
      </c>
      <c r="G5" s="13">
        <v>44176</v>
      </c>
      <c r="H5" s="13">
        <v>44177</v>
      </c>
    </row>
    <row r="6" spans="1:8" ht="57.9" customHeight="1">
      <c r="A6" s="8"/>
      <c r="B6" s="13"/>
      <c r="C6" s="13"/>
      <c r="D6" s="13"/>
      <c r="E6" s="13"/>
      <c r="F6" s="13"/>
      <c r="G6" s="13"/>
      <c r="H6" s="13"/>
    </row>
    <row r="7" spans="1:8" ht="19.5" customHeight="1">
      <c r="A7" s="8"/>
      <c r="B7" s="15">
        <f t="array" ref="B7:H7">DaysAndWeeks+DATE(CalendarYear,12,1)-WEEKDAY(DATE(CalendarYear,12,1),(WeekStart="Monday")+1)+15</f>
        <v>44178</v>
      </c>
      <c r="C7" s="15">
        <v>44179</v>
      </c>
      <c r="D7" s="15">
        <v>44180</v>
      </c>
      <c r="E7" s="15">
        <v>44181</v>
      </c>
      <c r="F7" s="15">
        <v>44182</v>
      </c>
      <c r="G7" s="15">
        <v>44183</v>
      </c>
      <c r="H7" s="15">
        <v>44184</v>
      </c>
    </row>
    <row r="8" spans="1:8" ht="57.9" customHeight="1">
      <c r="A8" s="8"/>
      <c r="B8" s="15"/>
      <c r="C8" s="15"/>
      <c r="D8" s="15"/>
      <c r="E8" s="15"/>
      <c r="F8" s="15"/>
      <c r="G8" s="15"/>
      <c r="H8" s="15"/>
    </row>
    <row r="9" spans="1:8" ht="19.5" customHeight="1">
      <c r="A9" s="8"/>
      <c r="B9" s="13">
        <f t="array" ref="B9:H9">DaysAndWeeks+DATE(CalendarYear,12,1)-WEEKDAY(DATE(CalendarYear,12,1),(WeekStart="Monday")+1)+22</f>
        <v>44185</v>
      </c>
      <c r="C9" s="13">
        <v>44186</v>
      </c>
      <c r="D9" s="13">
        <v>44187</v>
      </c>
      <c r="E9" s="13">
        <v>44188</v>
      </c>
      <c r="F9" s="13">
        <v>44189</v>
      </c>
      <c r="G9" s="13">
        <v>44190</v>
      </c>
      <c r="H9" s="13">
        <v>44191</v>
      </c>
    </row>
    <row r="10" spans="1:8" ht="57.9" customHeight="1">
      <c r="A10" s="8"/>
      <c r="B10" s="13"/>
      <c r="C10" s="13"/>
      <c r="D10" s="13"/>
      <c r="E10" s="13"/>
      <c r="F10" s="13"/>
      <c r="G10" s="13"/>
      <c r="H10" s="13"/>
    </row>
    <row r="11" spans="1:8" ht="19.5" customHeight="1">
      <c r="A11" s="8"/>
      <c r="B11" s="15">
        <f t="array" ref="B11:H11">DaysAndWeeks+DATE(CalendarYear,12,1)-WEEKDAY(DATE(CalendarYear,12,1),(WeekStart="Monday")+1)+29</f>
        <v>44192</v>
      </c>
      <c r="C11" s="15">
        <v>44193</v>
      </c>
      <c r="D11" s="15">
        <v>44194</v>
      </c>
      <c r="E11" s="15">
        <v>44195</v>
      </c>
      <c r="F11" s="15">
        <v>44196</v>
      </c>
      <c r="G11" s="15">
        <v>44197</v>
      </c>
      <c r="H11" s="15">
        <v>44198</v>
      </c>
    </row>
    <row r="12" spans="1:8" ht="57.9" customHeight="1">
      <c r="A12" s="8"/>
      <c r="B12" s="15"/>
      <c r="C12" s="15"/>
      <c r="D12" s="15"/>
      <c r="E12" s="15"/>
      <c r="F12" s="15"/>
      <c r="G12" s="15"/>
      <c r="H12" s="15"/>
    </row>
    <row r="13" spans="1:8" ht="19.5" customHeight="1">
      <c r="A13" s="8"/>
      <c r="B13" s="13">
        <f t="array" ref="B13:C13">DaysAndWeeks+DATE(CalendarYear,12,1)-WEEKDAY(DATE(CalendarYear,12,1),(WeekStart="Monday")+1)+36</f>
        <v>44199</v>
      </c>
      <c r="C13" s="13">
        <v>44200</v>
      </c>
      <c r="D13" s="11" t="s">
        <v>1</v>
      </c>
      <c r="E13" s="75"/>
      <c r="F13" s="75"/>
      <c r="G13" s="75"/>
      <c r="H13" s="76"/>
    </row>
    <row r="14" spans="1:8" ht="57.9" customHeight="1">
      <c r="A14" s="8"/>
      <c r="B14" s="13"/>
      <c r="C14" s="13"/>
      <c r="D14" s="12"/>
      <c r="E14" s="77"/>
      <c r="F14" s="77"/>
      <c r="G14" s="77"/>
      <c r="H14" s="78"/>
    </row>
  </sheetData>
  <mergeCells count="1">
    <mergeCell ref="E13:H14"/>
  </mergeCells>
  <conditionalFormatting sqref="B11:H11 B13:C13">
    <cfRule type="expression" dxfId="2" priority="4">
      <formula>AND(DAY(B11)&gt;=1,DAY(B11)&lt;=15)</formula>
    </cfRule>
  </conditionalFormatting>
  <conditionalFormatting sqref="B3:G3">
    <cfRule type="expression" dxfId="1" priority="3">
      <formula>DAY(B3)&gt;8</formula>
    </cfRule>
  </conditionalFormatting>
  <conditionalFormatting sqref="D13">
    <cfRule type="expression" dxfId="0" priority="1">
      <formula>AND(DAY(D13)&gt;=1,DAY(D13)&lt;=15)</formula>
    </cfRule>
  </conditionalFormatting>
  <dataValidations count="9">
    <dataValidation allowBlank="1" showInputMessage="1" showErrorMessage="1" prompt="Automatically determined weekday" sqref="C2:H2" xr:uid="{00000000-0002-0000-0B00-000000000000}"/>
    <dataValidation allowBlank="1" showErrorMessage="1" prompt="The year in this cell is automatically updated based on the year entered in January worksheet. Calendar below has dates for previous and next month with lighter font shade" sqref="B1" xr:uid="{00000000-0002-0000-0B00-000001000000}"/>
    <dataValidation allowBlank="1" showInputMessage="1" showErrorMessage="1" prompt="This row &amp; rows 5, 7, 9, 11 &amp; 13 contain calendar days of the week. If this cell doesn’t contain the number 1, then it is a day from the previous month. Enter notes in cell E13" sqref="B3" xr:uid="{00000000-0002-0000-0B00-000002000000}"/>
    <dataValidation allowBlank="1" showInputMessage="1" showErrorMessage="1" prompt="This row contains the weekday names for this calendar. This cell contains the starting day of the week. To change the starting day, enter a new weekday in cell K4 of the January worksheet" sqref="B2" xr:uid="{00000000-0002-0000-0B00-000003000000}"/>
    <dataValidation allowBlank="1" showInputMessage="1" showErrorMessage="1" prompt="December month calendar" sqref="A1" xr:uid="{00000000-0002-0000-0B00-000005000000}"/>
    <dataValidation allowBlank="1" showInputMessage="1" showErrorMessage="1" prompt="Enter Notes in the cell at right" sqref="D13:D14" xr:uid="{00000000-0002-0000-0B00-000006000000}"/>
    <dataValidation allowBlank="1" showInputMessage="1" showErrorMessage="1" prompt="Enter Notes in this cell" sqref="E13:H14" xr:uid="{00000000-0002-0000-0B00-000007000000}"/>
    <dataValidation allowBlank="1" showInputMessage="1" showErrorMessage="1" prompt="This row &amp; rows 6, 8, 10, 12, &amp; 14 are cells for entering daily notes related to the calendar day in the cell above" sqref="B4" xr:uid="{00000000-0002-0000-0B00-000008000000}"/>
    <dataValidation allowBlank="1" showInputMessage="1" showErrorMessage="1" prompt="The year in this cell is automatically updated. Select another year in cell K3 of the January worksheet to change the year" sqref="C1" xr:uid="{0ED9C6F5-D117-4D38-BF48-93FAA0D1B91E}"/>
  </dataValidations>
  <printOptions horizontalCentered="1" verticalCentered="1"/>
  <pageMargins left="0.7" right="0.7" top="0.75" bottom="0.75" header="0.3" footer="0.3"/>
  <pageSetup scale="89" orientation="landscape"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291512c1ee715ab617f4c07df79fc1">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8256c27c40ca5c40ce1cf6c44f0205df"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249B93-B781-4B18-86F0-06B1B4BC0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604C7-1EE3-4813-B0A5-C950F86C9754}">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76F8CC1F-02A7-41FB-B220-42B0D943F8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27</vt:i4>
      </vt:variant>
    </vt:vector>
  </HeadingPairs>
  <TitlesOfParts>
    <vt:vector size="39" baseType="lpstr">
      <vt:lpstr>January</vt:lpstr>
      <vt:lpstr>February</vt:lpstr>
      <vt:lpstr>March</vt:lpstr>
      <vt:lpstr>April</vt:lpstr>
      <vt:lpstr>May</vt:lpstr>
      <vt:lpstr>June</vt:lpstr>
      <vt:lpstr>July</vt:lpstr>
      <vt:lpstr>August</vt:lpstr>
      <vt:lpstr>September</vt:lpstr>
      <vt:lpstr>October</vt:lpstr>
      <vt:lpstr>November</vt:lpstr>
      <vt:lpstr>December</vt:lpstr>
      <vt:lpstr>CalendarYear</vt:lpstr>
      <vt:lpstr>ColumnTitleRegion1..H12.1</vt:lpstr>
      <vt:lpstr>ColumnTitleRegion1..H12.10</vt:lpstr>
      <vt:lpstr>ColumnTitleRegion1..H12.11</vt:lpstr>
      <vt:lpstr>ColumnTitleRegion1..H12.12</vt:lpstr>
      <vt:lpstr>ColumnTitleRegion1..H12.2</vt:lpstr>
      <vt:lpstr>ColumnTitleRegion1..H12.3</vt:lpstr>
      <vt:lpstr>ColumnTitleRegion1..H12.4</vt:lpstr>
      <vt:lpstr>ColumnTitleRegion1..H12.5</vt:lpstr>
      <vt:lpstr>ColumnTitleRegion1..H12.6</vt:lpstr>
      <vt:lpstr>ColumnTitleRegion1..H12.7</vt:lpstr>
      <vt:lpstr>ColumnTitleRegion1..H12.8</vt:lpstr>
      <vt:lpstr>ColumnTitleRegion1..H12.9</vt:lpstr>
      <vt:lpstr>ColumnTitleRegion2..C14.1</vt:lpstr>
      <vt:lpstr>ColumnTitleRegion2..C14.10</vt:lpstr>
      <vt:lpstr>ColumnTitleRegion2..C14.11</vt:lpstr>
      <vt:lpstr>ColumnTitleRegion2..C14.12</vt:lpstr>
      <vt:lpstr>ColumnTitleRegion2..C14.2</vt:lpstr>
      <vt:lpstr>ColumnTitleRegion2..C14.3</vt:lpstr>
      <vt:lpstr>ColumnTitleRegion2..C14.4</vt:lpstr>
      <vt:lpstr>ColumnTitleRegion2..C14.5</vt:lpstr>
      <vt:lpstr>ColumnTitleRegion2..C14.6</vt:lpstr>
      <vt:lpstr>ColumnTitleRegion2..C14.7</vt:lpstr>
      <vt:lpstr>ColumnTitleRegion2..C14.8</vt:lpstr>
      <vt:lpstr>ColumnTitleRegion2..C14.9</vt:lpstr>
      <vt:lpstr>January!Print_Area</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2019-04-29T04:00:01Z</dcterms:created>
  <dcterms:modified xsi:type="dcterms:W3CDTF">2020-07-24T13:28:05Z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